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<sst xmlns="http://schemas.openxmlformats.org/spreadsheetml/2006/main" count="266" uniqueCount="198">
  <si>
    <t>PROGRAM DAN KEGIATAN</t>
  </si>
  <si>
    <t>KECAMATAN JETIS</t>
  </si>
  <si>
    <t>NO</t>
  </si>
  <si>
    <t>URAIAN</t>
  </si>
  <si>
    <t>PAGU ANGGARAN</t>
  </si>
  <si>
    <t>%</t>
  </si>
  <si>
    <t>Rp</t>
  </si>
  <si>
    <t>Rapat Koordinasi</t>
  </si>
  <si>
    <t>RENCANA DAN REALISASI BELANJA  ( APBD PERUBAHAN )</t>
  </si>
  <si>
    <t>B.</t>
  </si>
  <si>
    <t>Pemeliharaan Rutin/Berkala Gedung/Bangunan Kantor</t>
  </si>
  <si>
    <t>Pemeliharaan Rutin/Berkala Kendaraan Dinas/Operasional</t>
  </si>
  <si>
    <t>Program Peningkatan Sarana dan Prasarana Aparatur</t>
  </si>
  <si>
    <t>37 unit</t>
  </si>
  <si>
    <t>20 jenis</t>
  </si>
  <si>
    <t>6 jenis</t>
  </si>
  <si>
    <t>19 jenis</t>
  </si>
  <si>
    <t>1 bulan</t>
  </si>
  <si>
    <t>12 bulan</t>
  </si>
  <si>
    <t>2 unit</t>
  </si>
  <si>
    <t>Kegiatan Penyediaan Jasa, Peralatan, Perlengkapan Kantor</t>
  </si>
  <si>
    <t>Kegiatan Penyediaan Rapat koordinasi dan Konsultasi</t>
  </si>
  <si>
    <t xml:space="preserve">Program untuk Pelayanan Administrasi Perkantoran </t>
  </si>
  <si>
    <t>Penyusunan Dokumen Perencanaan, Pengendalian dan Laporan Capaian Kinerja SKPD</t>
  </si>
  <si>
    <t xml:space="preserve">Program Peningkatan Pengembangan Sistem Pelaporan Capaian Kinerja dan Keuangan  </t>
  </si>
  <si>
    <t>C.</t>
  </si>
  <si>
    <t>D.</t>
  </si>
  <si>
    <t xml:space="preserve">Program Peningkatan Pelayanan dan  Pemberdayaan Masyarakat Berbasis Kewilayahan  Kecamatan Jetis                                            </t>
  </si>
  <si>
    <t>Penyelenggaraan Pemerintahan, Ketentraman dan Ketertiban Kecamatan Jetis</t>
  </si>
  <si>
    <t>Penyelenggaraan Pelayanan, Informasi, dan Pengaduan Masyarakat Kecamatan Jetis</t>
  </si>
  <si>
    <t>1 kali</t>
  </si>
  <si>
    <t>Pembinaan Sosial dan Budaya Masyarakat Kecamatan Jetis</t>
  </si>
  <si>
    <t>Pembinaan Ekonomi, Sosial dan Budaya Masyarakat Kelurahan Bumijo</t>
  </si>
  <si>
    <t>Pembinaan Ekonomi, Sosial dan Budaya Masyarakat Kelurahan Cokrodiningratan</t>
  </si>
  <si>
    <t>Pembinaan Ekonomi, Sosial dan Budaya Masyarakat Kelurahan Gowongan</t>
  </si>
  <si>
    <t>Penyelenggaraan Pembangunan Wilayah dan Pembinaan Perekonomian Masyarakat Kecamatan Jetis</t>
  </si>
  <si>
    <t xml:space="preserve">JUMLAH </t>
  </si>
  <si>
    <t>Yogyakarta,</t>
  </si>
  <si>
    <t>Mengetahui</t>
  </si>
  <si>
    <t>NIP. 196903121989031005</t>
  </si>
  <si>
    <t>Camat Jetis</t>
  </si>
  <si>
    <t>TARGET RENCANA DAN CAPAIAN REALISASI BELANJA  PER TRI WULAN</t>
  </si>
  <si>
    <t>TARGET s.d TW I</t>
  </si>
  <si>
    <t>TARGET s.d TW II</t>
  </si>
  <si>
    <t>REALISASI s.d TW I</t>
  </si>
  <si>
    <t>REALISASI s.d TW II</t>
  </si>
  <si>
    <t>TARGET s.d TW III</t>
  </si>
  <si>
    <t>REALISASI s.d TW III</t>
  </si>
  <si>
    <t>TARGET s.d TW IV</t>
  </si>
  <si>
    <t>REALISASI s.d TW IV</t>
  </si>
  <si>
    <t>A</t>
  </si>
  <si>
    <t>1 keg</t>
  </si>
  <si>
    <t>3 keg</t>
  </si>
  <si>
    <t>Drs. Sumargandi, MSi</t>
  </si>
  <si>
    <t>TAHUN 2020</t>
  </si>
  <si>
    <t>Peraturan Daerah Kota Yogyakarta Nomor 10 Tahun 2019 Tentang  Anggaran Pendapatan dan Belanja Daerah ( APBD ) Kota Yogyakarta Tahun Anggaran 2020</t>
  </si>
  <si>
    <t>1 jenis</t>
  </si>
  <si>
    <t>Jasa Tenaga Pendukung Administrasi Perkantoran</t>
  </si>
  <si>
    <t>Penyediaan alat tulis perkantoran</t>
  </si>
  <si>
    <t>Penyediaan alat listrik dan elektronik</t>
  </si>
  <si>
    <t>Surat Dinas yang terkelola</t>
  </si>
  <si>
    <t>Penyediaan peralatan kebersihan dan bahan kebersihan</t>
  </si>
  <si>
    <t>Perawatan genzet dan zenso</t>
  </si>
  <si>
    <t>Pengisian APAR</t>
  </si>
  <si>
    <t>Penyediaan bahan komputer</t>
  </si>
  <si>
    <t>Penyediaan alat - alat perlengkapan kantor</t>
  </si>
  <si>
    <t>Pembayaran listrik, air, telepon dan retribusi</t>
  </si>
  <si>
    <t>Barang cetakan</t>
  </si>
  <si>
    <t>Jasa Keamanan</t>
  </si>
  <si>
    <t>Jasa Penggandaan</t>
  </si>
  <si>
    <t>STNK kendaraan dinas/operasional yang diperpanjang izinnya</t>
  </si>
  <si>
    <t>Sewa peralatan dan perlengkapan kantor</t>
  </si>
  <si>
    <t>Pemeliharaan peralatan dan perlengkapan kantor</t>
  </si>
  <si>
    <t>sarana kerja yang tersedia ( barang modal )</t>
  </si>
  <si>
    <t>Jasa pemeliharaan kebersihan kantor</t>
  </si>
  <si>
    <t>TARGET VOLUM</t>
  </si>
  <si>
    <t>3 orang</t>
  </si>
  <si>
    <t>70 jenis</t>
  </si>
  <si>
    <t>1850 buah</t>
  </si>
  <si>
    <t>2 jenis</t>
  </si>
  <si>
    <t>11 jenis</t>
  </si>
  <si>
    <t>7 jenis</t>
  </si>
  <si>
    <t>17 unit</t>
  </si>
  <si>
    <t>15 jenis</t>
  </si>
  <si>
    <t>Jasa pemeliharaan gedung dan taman kantor</t>
  </si>
  <si>
    <t>Pemeliharaan kendaraan dinas</t>
  </si>
  <si>
    <t>Dokumen perencanaan,pengendalian,penganggaran dan pelaporan</t>
  </si>
  <si>
    <t>10 dokumen</t>
  </si>
  <si>
    <t>RT/RW/Kampung/LPMK yang ditingkatkan kapasitasnya</t>
  </si>
  <si>
    <t>Linmas yang ditingkatkan kapasitasnya</t>
  </si>
  <si>
    <t>Pelatihan Bela Negara bagi Generasi Muda</t>
  </si>
  <si>
    <t>Operasional Forum Penyelenggraan Pemerintahan</t>
  </si>
  <si>
    <t>Dokumen Monografi</t>
  </si>
  <si>
    <t>Workshop Penataan PKL dan Juru Parkir</t>
  </si>
  <si>
    <t>Operasi Ketertiban Masyarakat</t>
  </si>
  <si>
    <t>Frekuensi Pengamanan Masyarakat</t>
  </si>
  <si>
    <t>Workshop FKUB</t>
  </si>
  <si>
    <t>4 organisasi</t>
  </si>
  <si>
    <t>75 0rang</t>
  </si>
  <si>
    <t>3 Kegiatan</t>
  </si>
  <si>
    <t>Kelurahan yang dimonitor dan dievaluasi</t>
  </si>
  <si>
    <t>3 Kelurahan</t>
  </si>
  <si>
    <t>12 Bulan</t>
  </si>
  <si>
    <t>1 Kegiatan</t>
  </si>
  <si>
    <t>11 Bulan</t>
  </si>
  <si>
    <t>3 Kel</t>
  </si>
  <si>
    <t>Operasional PATEN</t>
  </si>
  <si>
    <t>Segoro Amarto</t>
  </si>
  <si>
    <t>Koordinasi Kelembagaan</t>
  </si>
  <si>
    <t>TKPK</t>
  </si>
  <si>
    <t>Pembinaan Lansia</t>
  </si>
  <si>
    <t>2.00 Kali</t>
  </si>
  <si>
    <t>Pembinaan Anak dan Remaja</t>
  </si>
  <si>
    <t>4.00 kali</t>
  </si>
  <si>
    <t>Pembinaan Anaka Usia Dini</t>
  </si>
  <si>
    <t>7.00 Kali</t>
  </si>
  <si>
    <t>Pembinaan Difabel</t>
  </si>
  <si>
    <t>Pembinaan Ketahanan Keluarga</t>
  </si>
  <si>
    <t>3.00 Kali</t>
  </si>
  <si>
    <t>Pembinaan Kesehatan Masyarakat</t>
  </si>
  <si>
    <t>17.00 Kali</t>
  </si>
  <si>
    <t>Pembinaan Seni dan Budaya</t>
  </si>
  <si>
    <t>22.00 Kali</t>
  </si>
  <si>
    <t>Pembinaan Keluarga Miskin</t>
  </si>
  <si>
    <t>Operasional PKK</t>
  </si>
  <si>
    <t>Peningkatan dan Pemeliharaan Fasilitas Umum</t>
  </si>
  <si>
    <t>Peningkatan dan Pemeliharaan Jalan</t>
  </si>
  <si>
    <t>Jasa Konsultasi Perencanaan dan Pengawas</t>
  </si>
  <si>
    <t>Jumlah PKK yang dibina</t>
  </si>
  <si>
    <t>Kampung Tangguh Bencana yang dibina</t>
  </si>
  <si>
    <t>Pelatihan Kuliner</t>
  </si>
  <si>
    <t>Pembinaan Lingkungan</t>
  </si>
  <si>
    <t>Gelar Potensi Wilayah</t>
  </si>
  <si>
    <t>Fasilitasi Lembaga Kemasyarakatan kelurahan</t>
  </si>
  <si>
    <t>Jasa Fasilitator</t>
  </si>
  <si>
    <t>Fasilitasi Lembaga Kemasyarakatan Kelurahan</t>
  </si>
  <si>
    <t>Pembinaan Perekonomian Masyarakat</t>
  </si>
  <si>
    <t>Jumlah Lembaga Kelurahan yang dibina</t>
  </si>
  <si>
    <t>Jasa Konsultasi Perencana dan Pengawas</t>
  </si>
  <si>
    <t>Peningkatan Instalasi Listrik dan Penerangan Jalan</t>
  </si>
  <si>
    <t>Pembinaan Anak Usia Dini</t>
  </si>
  <si>
    <t>Sarana dan Prasarana Lingkungan</t>
  </si>
  <si>
    <t>Jasa Fasilitator Pemberdayaan Kelurahan</t>
  </si>
  <si>
    <t>Peningkatan dan Pemeliharaan SAH</t>
  </si>
  <si>
    <t>Peningkatan dan Pemeliharaan SPAH</t>
  </si>
  <si>
    <t>2 Kegiatan</t>
  </si>
  <si>
    <t>8 Kegiatan</t>
  </si>
  <si>
    <t>4 Kegiatan</t>
  </si>
  <si>
    <t>6 Kegiatan</t>
  </si>
  <si>
    <t>Pelatihan kuliner</t>
  </si>
  <si>
    <t>Pelatihan perekonomian masyarakat</t>
  </si>
  <si>
    <t>Pembinaan perekonomian masyarakat</t>
  </si>
  <si>
    <t>Pembinaan difabel</t>
  </si>
  <si>
    <t>Sarana Lalu Lintas</t>
  </si>
  <si>
    <t>Peningkatan dan Pemeliharan Penerangan Jalan Umum</t>
  </si>
  <si>
    <t>Peningkatan dan pemeliharaan SAH</t>
  </si>
  <si>
    <t>Pembinaan lansia</t>
  </si>
  <si>
    <t>Sarana prasarana pendidikan anak usia dini</t>
  </si>
  <si>
    <t>sarana prasarana Kesehatan masyarakat</t>
  </si>
  <si>
    <t>Jasa adminstrasi fasilisator pemberdayaan kelurahan</t>
  </si>
  <si>
    <t>Pembinaan anak usia dini</t>
  </si>
  <si>
    <t>Pembinaan anak dan remaja</t>
  </si>
  <si>
    <t>Pembinaan Kesehatan masyarakat</t>
  </si>
  <si>
    <t>Pembinaan seni dan budaya</t>
  </si>
  <si>
    <t>Jumlah kelembagan kelurahan yang dibina</t>
  </si>
  <si>
    <t>Pelatihan kewirausahaan secara online bagi UMKM</t>
  </si>
  <si>
    <t>Gelar Potensi UMKM</t>
  </si>
  <si>
    <t>Pelatihan olahan/budidaya lele cendol</t>
  </si>
  <si>
    <t>Lomba Administrasi Kelompok Tani</t>
  </si>
  <si>
    <t>Pembuatan INMEN</t>
  </si>
  <si>
    <t>Penyusunan Profil</t>
  </si>
  <si>
    <t>Lomba Kampung Hijau Produktif</t>
  </si>
  <si>
    <t>Musrenbang</t>
  </si>
  <si>
    <t>1 kegiatan</t>
  </si>
  <si>
    <t>7 unit</t>
  </si>
  <si>
    <t>3 jenis</t>
  </si>
  <si>
    <t>5 kali</t>
  </si>
  <si>
    <t>6 organisasi</t>
  </si>
  <si>
    <t>2 pekerjaan</t>
  </si>
  <si>
    <t>64 titik</t>
  </si>
  <si>
    <t>2 kali</t>
  </si>
  <si>
    <t>3 organisasi</t>
  </si>
  <si>
    <t>-</t>
  </si>
  <si>
    <t>9 titik</t>
  </si>
  <si>
    <t>3 org / klp</t>
  </si>
  <si>
    <t>3 unit</t>
  </si>
  <si>
    <t>1667 m2</t>
  </si>
  <si>
    <t>2 titik</t>
  </si>
  <si>
    <t>7 kali</t>
  </si>
  <si>
    <t>3 kali</t>
  </si>
  <si>
    <t>50 UMKM</t>
  </si>
  <si>
    <t>5 kegiatan</t>
  </si>
  <si>
    <t>27 orang</t>
  </si>
  <si>
    <t>15 Kelompok Tani</t>
  </si>
  <si>
    <t>9 Kampung</t>
  </si>
  <si>
    <t>2 dokumen</t>
  </si>
  <si>
    <t>1 dokumen</t>
  </si>
  <si>
    <t>5 dokumen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</si>
</sst>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[$-409]dddd\,\ d\ mmmm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5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0" fillId="33" borderId="10" xfId="0" applyNumberFormat="1" applyFont="1" applyFill="1" applyBorder="1" applyAlignment="1">
      <alignment vertical="top" wrapText="1"/>
    </xf>
    <xf numFmtId="0" fontId="41" fillId="7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77" fontId="40" fillId="0" borderId="0" xfId="0" applyNumberFormat="1" applyFont="1" applyAlignment="1">
      <alignment/>
    </xf>
    <xf numFmtId="0" fontId="43" fillId="0" borderId="11" xfId="0" applyFont="1" applyFill="1" applyBorder="1" applyAlignment="1" applyProtection="1">
      <alignment vertical="top" wrapText="1"/>
      <protection/>
    </xf>
    <xf numFmtId="3" fontId="43" fillId="0" borderId="11" xfId="0" applyNumberFormat="1" applyFont="1" applyBorder="1" applyAlignment="1">
      <alignment horizontal="right" vertical="top" wrapText="1"/>
    </xf>
    <xf numFmtId="3" fontId="43" fillId="0" borderId="10" xfId="0" applyNumberFormat="1" applyFont="1" applyFill="1" applyBorder="1" applyAlignment="1" applyProtection="1">
      <alignment horizontal="right" vertical="top" wrapText="1"/>
      <protection/>
    </xf>
    <xf numFmtId="0" fontId="43" fillId="35" borderId="12" xfId="0" applyFont="1" applyFill="1" applyBorder="1" applyAlignment="1">
      <alignment vertical="top" wrapText="1"/>
    </xf>
    <xf numFmtId="3" fontId="43" fillId="35" borderId="12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vertical="top" wrapText="1"/>
    </xf>
    <xf numFmtId="3" fontId="43" fillId="33" borderId="10" xfId="0" applyNumberFormat="1" applyFont="1" applyFill="1" applyBorder="1" applyAlignment="1" applyProtection="1">
      <alignment horizontal="right" vertical="top" wrapText="1"/>
      <protection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3" fontId="43" fillId="33" borderId="10" xfId="0" applyNumberFormat="1" applyFont="1" applyFill="1" applyBorder="1" applyAlignment="1">
      <alignment horizontal="right" vertical="top" wrapText="1"/>
    </xf>
    <xf numFmtId="0" fontId="43" fillId="0" borderId="13" xfId="0" applyFont="1" applyBorder="1" applyAlignment="1">
      <alignment/>
    </xf>
    <xf numFmtId="0" fontId="43" fillId="15" borderId="10" xfId="0" applyFont="1" applyFill="1" applyBorder="1" applyAlignment="1">
      <alignment vertical="top" wrapText="1"/>
    </xf>
    <xf numFmtId="3" fontId="43" fillId="15" borderId="11" xfId="0" applyNumberFormat="1" applyFont="1" applyFill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36" borderId="10" xfId="0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vertical="top" wrapText="1"/>
    </xf>
    <xf numFmtId="3" fontId="43" fillId="33" borderId="10" xfId="0" applyNumberFormat="1" applyFont="1" applyFill="1" applyBorder="1" applyAlignment="1">
      <alignment vertical="top" wrapText="1"/>
    </xf>
    <xf numFmtId="3" fontId="43" fillId="0" borderId="10" xfId="0" applyNumberFormat="1" applyFont="1" applyFill="1" applyBorder="1" applyAlignment="1" applyProtection="1">
      <alignment vertical="top" wrapText="1"/>
      <protection/>
    </xf>
    <xf numFmtId="0" fontId="43" fillId="11" borderId="10" xfId="0" applyFont="1" applyFill="1" applyBorder="1" applyAlignment="1">
      <alignment vertical="top" wrapText="1"/>
    </xf>
    <xf numFmtId="3" fontId="43" fillId="11" borderId="10" xfId="0" applyNumberFormat="1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33" borderId="13" xfId="0" applyFont="1" applyFill="1" applyBorder="1" applyAlignment="1">
      <alignment vertical="top" wrapText="1"/>
    </xf>
    <xf numFmtId="0" fontId="43" fillId="0" borderId="15" xfId="0" applyFont="1" applyFill="1" applyBorder="1" applyAlignment="1" applyProtection="1">
      <alignment vertical="top" wrapText="1"/>
      <protection/>
    </xf>
    <xf numFmtId="0" fontId="43" fillId="0" borderId="16" xfId="0" applyFont="1" applyFill="1" applyBorder="1" applyAlignment="1" applyProtection="1">
      <alignment vertical="top" wrapText="1"/>
      <protection/>
    </xf>
    <xf numFmtId="0" fontId="43" fillId="0" borderId="17" xfId="0" applyFont="1" applyFill="1" applyBorder="1" applyAlignment="1" applyProtection="1">
      <alignment vertical="top" wrapText="1"/>
      <protection/>
    </xf>
    <xf numFmtId="3" fontId="43" fillId="0" borderId="17" xfId="0" applyNumberFormat="1" applyFont="1" applyFill="1" applyBorder="1" applyAlignment="1" applyProtection="1">
      <alignment/>
      <protection/>
    </xf>
    <xf numFmtId="3" fontId="43" fillId="33" borderId="18" xfId="0" applyNumberFormat="1" applyFont="1" applyFill="1" applyBorder="1" applyAlignment="1">
      <alignment vertical="top" wrapText="1"/>
    </xf>
    <xf numFmtId="3" fontId="43" fillId="35" borderId="10" xfId="0" applyNumberFormat="1" applyFont="1" applyFill="1" applyBorder="1" applyAlignment="1">
      <alignment vertical="top" wrapText="1"/>
    </xf>
    <xf numFmtId="177" fontId="43" fillId="35" borderId="10" xfId="0" applyNumberFormat="1" applyFont="1" applyFill="1" applyBorder="1" applyAlignment="1">
      <alignment vertical="top" wrapText="1"/>
    </xf>
    <xf numFmtId="177" fontId="43" fillId="33" borderId="10" xfId="0" applyNumberFormat="1" applyFont="1" applyFill="1" applyBorder="1" applyAlignment="1">
      <alignment vertical="top" wrapText="1"/>
    </xf>
    <xf numFmtId="3" fontId="43" fillId="0" borderId="10" xfId="0" applyNumberFormat="1" applyFont="1" applyBorder="1" applyAlignment="1">
      <alignment vertical="top" wrapText="1"/>
    </xf>
    <xf numFmtId="177" fontId="43" fillId="0" borderId="10" xfId="0" applyNumberFormat="1" applyFont="1" applyFill="1" applyBorder="1" applyAlignment="1">
      <alignment vertical="top" wrapText="1"/>
    </xf>
    <xf numFmtId="3" fontId="43" fillId="0" borderId="17" xfId="0" applyNumberFormat="1" applyFont="1" applyFill="1" applyBorder="1" applyAlignment="1" applyProtection="1">
      <alignment vertical="top" wrapText="1"/>
      <protection/>
    </xf>
    <xf numFmtId="3" fontId="43" fillId="0" borderId="10" xfId="0" applyNumberFormat="1" applyFont="1" applyFill="1" applyBorder="1" applyAlignment="1">
      <alignment vertical="top" wrapText="1"/>
    </xf>
    <xf numFmtId="3" fontId="43" fillId="15" borderId="10" xfId="0" applyNumberFormat="1" applyFont="1" applyFill="1" applyBorder="1" applyAlignment="1">
      <alignment vertical="top" wrapText="1"/>
    </xf>
    <xf numFmtId="177" fontId="43" fillId="15" borderId="10" xfId="0" applyNumberFormat="1" applyFont="1" applyFill="1" applyBorder="1" applyAlignment="1">
      <alignment vertical="top" wrapText="1"/>
    </xf>
    <xf numFmtId="177" fontId="43" fillId="36" borderId="10" xfId="0" applyNumberFormat="1" applyFont="1" applyFill="1" applyBorder="1" applyAlignment="1">
      <alignment vertical="top" wrapText="1"/>
    </xf>
    <xf numFmtId="177" fontId="43" fillId="11" borderId="10" xfId="0" applyNumberFormat="1" applyFont="1" applyFill="1" applyBorder="1" applyAlignment="1">
      <alignment vertical="top" wrapText="1"/>
    </xf>
    <xf numFmtId="3" fontId="43" fillId="6" borderId="10" xfId="0" applyNumberFormat="1" applyFont="1" applyFill="1" applyBorder="1" applyAlignment="1">
      <alignment vertical="center" wrapText="1"/>
    </xf>
    <xf numFmtId="177" fontId="43" fillId="6" borderId="10" xfId="0" applyNumberFormat="1" applyFont="1" applyFill="1" applyBorder="1" applyAlignment="1">
      <alignment vertical="center" wrapText="1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 applyProtection="1">
      <alignment horizontal="center" vertical="center" wrapText="1"/>
      <protection/>
    </xf>
    <xf numFmtId="3" fontId="43" fillId="6" borderId="10" xfId="0" applyNumberFormat="1" applyFont="1" applyFill="1" applyBorder="1" applyAlignment="1">
      <alignment vertical="center"/>
    </xf>
    <xf numFmtId="9" fontId="43" fillId="6" borderId="10" xfId="0" applyNumberFormat="1" applyFont="1" applyFill="1" applyBorder="1" applyAlignment="1">
      <alignment vertical="center" wrapText="1"/>
    </xf>
    <xf numFmtId="177" fontId="43" fillId="0" borderId="10" xfId="0" applyNumberFormat="1" applyFont="1" applyBorder="1" applyAlignment="1">
      <alignment vertical="top" wrapText="1"/>
    </xf>
    <xf numFmtId="3" fontId="43" fillId="0" borderId="15" xfId="0" applyNumberFormat="1" applyFont="1" applyFill="1" applyBorder="1" applyAlignment="1" applyProtection="1">
      <alignment vertical="top" wrapText="1"/>
      <protection/>
    </xf>
    <xf numFmtId="3" fontId="43" fillId="0" borderId="11" xfId="0" applyNumberFormat="1" applyFont="1" applyFill="1" applyBorder="1" applyAlignment="1">
      <alignment vertical="top" wrapText="1"/>
    </xf>
    <xf numFmtId="177" fontId="43" fillId="0" borderId="11" xfId="0" applyNumberFormat="1" applyFont="1" applyFill="1" applyBorder="1" applyAlignment="1">
      <alignment vertical="top" wrapText="1"/>
    </xf>
    <xf numFmtId="0" fontId="43" fillId="0" borderId="19" xfId="0" applyFont="1" applyFill="1" applyBorder="1" applyAlignment="1" applyProtection="1">
      <alignment vertical="top" wrapText="1"/>
      <protection/>
    </xf>
    <xf numFmtId="3" fontId="43" fillId="0" borderId="19" xfId="0" applyNumberFormat="1" applyFont="1" applyFill="1" applyBorder="1" applyAlignment="1" applyProtection="1">
      <alignment vertical="top" wrapText="1"/>
      <protection/>
    </xf>
    <xf numFmtId="3" fontId="43" fillId="0" borderId="19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3" fillId="15" borderId="20" xfId="0" applyFont="1" applyFill="1" applyBorder="1" applyAlignment="1" applyProtection="1">
      <alignment horizontal="left" vertical="top" wrapText="1"/>
      <protection/>
    </xf>
    <xf numFmtId="0" fontId="43" fillId="15" borderId="21" xfId="0" applyFont="1" applyFill="1" applyBorder="1" applyAlignment="1" applyProtection="1">
      <alignment horizontal="left" vertical="top" wrapText="1"/>
      <protection/>
    </xf>
    <xf numFmtId="0" fontId="43" fillId="33" borderId="22" xfId="0" applyFont="1" applyFill="1" applyBorder="1" applyAlignment="1">
      <alignment horizontal="left" vertical="top" wrapText="1"/>
    </xf>
    <xf numFmtId="0" fontId="43" fillId="33" borderId="2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>
      <alignment horizontal="left" vertical="top" wrapText="1"/>
    </xf>
    <xf numFmtId="0" fontId="43" fillId="33" borderId="24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horizontal="left" vertical="top" wrapText="1"/>
    </xf>
    <xf numFmtId="0" fontId="44" fillId="35" borderId="24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 vertical="top" wrapText="1"/>
    </xf>
    <xf numFmtId="0" fontId="44" fillId="33" borderId="24" xfId="0" applyFont="1" applyFill="1" applyBorder="1" applyAlignment="1">
      <alignment horizontal="left" vertical="top" wrapText="1"/>
    </xf>
    <xf numFmtId="0" fontId="44" fillId="33" borderId="22" xfId="0" applyFont="1" applyFill="1" applyBorder="1" applyAlignment="1">
      <alignment horizontal="left" vertical="top" wrapText="1"/>
    </xf>
    <xf numFmtId="0" fontId="44" fillId="33" borderId="23" xfId="0" applyFont="1" applyFill="1" applyBorder="1" applyAlignment="1">
      <alignment horizontal="left" vertical="top" wrapText="1"/>
    </xf>
    <xf numFmtId="0" fontId="43" fillId="36" borderId="20" xfId="0" applyFont="1" applyFill="1" applyBorder="1" applyAlignment="1">
      <alignment horizontal="left" vertical="top" wrapText="1"/>
    </xf>
    <xf numFmtId="0" fontId="43" fillId="36" borderId="21" xfId="0" applyFont="1" applyFill="1" applyBorder="1" applyAlignment="1">
      <alignment horizontal="left" vertical="top" wrapText="1"/>
    </xf>
    <xf numFmtId="0" fontId="45" fillId="7" borderId="18" xfId="0" applyFont="1" applyFill="1" applyBorder="1" applyAlignment="1">
      <alignment horizontal="center" vertical="top" wrapText="1"/>
    </xf>
    <xf numFmtId="0" fontId="45" fillId="7" borderId="24" xfId="0" applyFont="1" applyFill="1" applyBorder="1" applyAlignment="1">
      <alignment horizontal="center" vertical="top" wrapText="1"/>
    </xf>
    <xf numFmtId="0" fontId="41" fillId="7" borderId="18" xfId="0" applyFont="1" applyFill="1" applyBorder="1" applyAlignment="1">
      <alignment horizontal="center" vertical="top" wrapText="1"/>
    </xf>
    <xf numFmtId="0" fontId="41" fillId="7" borderId="25" xfId="0" applyFont="1" applyFill="1" applyBorder="1" applyAlignment="1">
      <alignment horizontal="center" vertical="top" wrapText="1"/>
    </xf>
    <xf numFmtId="0" fontId="41" fillId="7" borderId="24" xfId="0" applyFont="1" applyFill="1" applyBorder="1" applyAlignment="1">
      <alignment horizontal="center" vertical="top" wrapText="1"/>
    </xf>
    <xf numFmtId="0" fontId="41" fillId="7" borderId="12" xfId="0" applyFont="1" applyFill="1" applyBorder="1" applyAlignment="1">
      <alignment horizontal="center" vertical="top" wrapText="1"/>
    </xf>
    <xf numFmtId="0" fontId="41" fillId="7" borderId="13" xfId="0" applyFont="1" applyFill="1" applyBorder="1" applyAlignment="1">
      <alignment horizontal="center" vertical="top" wrapText="1"/>
    </xf>
    <xf numFmtId="0" fontId="41" fillId="7" borderId="11" xfId="0" applyFont="1" applyFill="1" applyBorder="1" applyAlignment="1">
      <alignment horizontal="center" vertical="top" wrapText="1"/>
    </xf>
    <xf numFmtId="0" fontId="41" fillId="7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11" borderId="18" xfId="0" applyFont="1" applyFill="1" applyBorder="1" applyAlignment="1">
      <alignment horizontal="left" vertical="top" wrapText="1"/>
    </xf>
    <xf numFmtId="0" fontId="43" fillId="11" borderId="24" xfId="0" applyFont="1" applyFill="1" applyBorder="1" applyAlignment="1">
      <alignment horizontal="left" vertical="top" wrapText="1"/>
    </xf>
    <xf numFmtId="0" fontId="43" fillId="33" borderId="26" xfId="0" applyFont="1" applyFill="1" applyBorder="1" applyAlignment="1">
      <alignment horizontal="left" vertical="top" wrapText="1"/>
    </xf>
    <xf numFmtId="0" fontId="43" fillId="33" borderId="27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tabSelected="1" zoomScale="110" zoomScaleNormal="110" zoomScalePageLayoutView="0" workbookViewId="0" topLeftCell="A121">
      <selection activeCell="O122" sqref="O122"/>
    </sheetView>
  </sheetViews>
  <sheetFormatPr defaultColWidth="9.140625" defaultRowHeight="15"/>
  <cols>
    <col min="1" max="1" width="2.00390625" style="0" customWidth="1"/>
    <col min="2" max="2" width="18.00390625" style="0" customWidth="1"/>
    <col min="3" max="3" width="6.28125" style="0" customWidth="1"/>
    <col min="4" max="4" width="8.57421875" style="0" customWidth="1"/>
    <col min="5" max="5" width="7.8515625" style="0" customWidth="1"/>
    <col min="6" max="6" width="4.7109375" style="0" customWidth="1"/>
    <col min="7" max="7" width="7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8.140625" style="0" customWidth="1"/>
    <col min="12" max="12" width="4.7109375" style="0" customWidth="1"/>
    <col min="13" max="13" width="8.421875" style="0" customWidth="1"/>
    <col min="14" max="14" width="4.7109375" style="0" customWidth="1"/>
    <col min="15" max="15" width="8.00390625" style="0" customWidth="1"/>
    <col min="16" max="16" width="4.7109375" style="0" customWidth="1"/>
    <col min="17" max="17" width="7.8515625" style="0" customWidth="1"/>
    <col min="18" max="18" width="5.00390625" style="0" customWidth="1"/>
    <col min="19" max="19" width="8.00390625" style="0" customWidth="1"/>
    <col min="20" max="20" width="4.57421875" style="0" customWidth="1"/>
    <col min="21" max="21" width="2.28125" style="0" customWidth="1"/>
    <col min="22" max="22" width="1.57421875" style="0" customWidth="1"/>
    <col min="23" max="23" width="10.57421875" style="0" customWidth="1"/>
    <col min="24" max="24" width="10.7109375" style="0" customWidth="1"/>
    <col min="25" max="25" width="11.28125" style="0" customWidth="1"/>
  </cols>
  <sheetData>
    <row r="1" spans="1:20" ht="12.75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2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1.2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2" customHeight="1">
      <c r="A4" s="86" t="s">
        <v>54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5">
      <c r="A5" s="87" t="s">
        <v>55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ht="6" customHeight="1"/>
    <row r="7" spans="1:20" ht="21.75" customHeight="1">
      <c r="A7" s="85" t="s">
        <v>2</v>
      </c>
      <c r="B7" s="82" t="s">
        <v>3</v>
      </c>
      <c r="C7" s="82" t="s">
        <v>75</v>
      </c>
      <c r="D7" s="82" t="s">
        <v>4</v>
      </c>
      <c r="E7" s="79" t="s">
        <v>41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</row>
    <row r="8" spans="1:20" ht="20.25" customHeight="1">
      <c r="A8" s="85"/>
      <c r="B8" s="83"/>
      <c r="C8" s="83"/>
      <c r="D8" s="83"/>
      <c r="E8" s="77" t="s">
        <v>42</v>
      </c>
      <c r="F8" s="78"/>
      <c r="G8" s="77" t="s">
        <v>44</v>
      </c>
      <c r="H8" s="78"/>
      <c r="I8" s="77" t="s">
        <v>43</v>
      </c>
      <c r="J8" s="78"/>
      <c r="K8" s="77" t="s">
        <v>45</v>
      </c>
      <c r="L8" s="78"/>
      <c r="M8" s="77" t="s">
        <v>46</v>
      </c>
      <c r="N8" s="78"/>
      <c r="O8" s="77" t="s">
        <v>47</v>
      </c>
      <c r="P8" s="78"/>
      <c r="Q8" s="77" t="s">
        <v>48</v>
      </c>
      <c r="R8" s="78"/>
      <c r="S8" s="77" t="s">
        <v>49</v>
      </c>
      <c r="T8" s="78"/>
    </row>
    <row r="9" spans="1:20" ht="10.5" customHeight="1">
      <c r="A9" s="85"/>
      <c r="B9" s="84"/>
      <c r="C9" s="84"/>
      <c r="D9" s="84"/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3" t="s">
        <v>5</v>
      </c>
      <c r="O9" s="3" t="s">
        <v>6</v>
      </c>
      <c r="P9" s="3" t="s">
        <v>5</v>
      </c>
      <c r="Q9" s="3" t="s">
        <v>6</v>
      </c>
      <c r="R9" s="3" t="s">
        <v>5</v>
      </c>
      <c r="S9" s="3" t="s">
        <v>6</v>
      </c>
      <c r="T9" s="3" t="s">
        <v>5</v>
      </c>
    </row>
    <row r="10" spans="1:20" ht="9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</row>
    <row r="11" spans="1:22" ht="27.75" customHeight="1">
      <c r="A11" s="11" t="s">
        <v>50</v>
      </c>
      <c r="B11" s="69" t="s">
        <v>22</v>
      </c>
      <c r="C11" s="70"/>
      <c r="D11" s="12">
        <f>D12+D14</f>
        <v>1154889765</v>
      </c>
      <c r="E11" s="37">
        <f>E12+E14</f>
        <v>585284019</v>
      </c>
      <c r="F11" s="38">
        <f>E11/D11</f>
        <v>0.5067877790050378</v>
      </c>
      <c r="G11" s="37">
        <f>G12+G14</f>
        <v>280566573</v>
      </c>
      <c r="H11" s="38">
        <f>G11/D11</f>
        <v>0.24293796819647112</v>
      </c>
      <c r="I11" s="37">
        <f>I12+I14</f>
        <v>963292239</v>
      </c>
      <c r="J11" s="38">
        <f>I11/D11</f>
        <v>0.8340988622407611</v>
      </c>
      <c r="K11" s="37">
        <f>K12+K14</f>
        <v>673138224</v>
      </c>
      <c r="L11" s="38">
        <f>K11/D11</f>
        <v>0.5828592861414786</v>
      </c>
      <c r="M11" s="37">
        <f>M12+M14</f>
        <v>1286275809</v>
      </c>
      <c r="N11" s="38">
        <f>M11/D11</f>
        <v>1.1137650085590636</v>
      </c>
      <c r="O11" s="37">
        <f>O12+O14</f>
        <v>821859427</v>
      </c>
      <c r="P11" s="38">
        <f>O11/D11</f>
        <v>0.7116345229711166</v>
      </c>
      <c r="Q11" s="37">
        <f>Q12+Q14</f>
        <v>1154889765</v>
      </c>
      <c r="R11" s="38">
        <f>(R12+R14)/2</f>
        <v>1</v>
      </c>
      <c r="S11" s="37">
        <f>S12+S14</f>
        <v>1115235750</v>
      </c>
      <c r="T11" s="38">
        <f>S11/Q11</f>
        <v>0.965664242422306</v>
      </c>
      <c r="U11" s="1">
        <f aca="true" t="shared" si="0" ref="U11:U42">Q11+M11+I11+E11</f>
        <v>3989741832</v>
      </c>
      <c r="V11" s="7">
        <f aca="true" t="shared" si="1" ref="V11:V42">R11+N11+J11+F11</f>
        <v>3.4546516498048625</v>
      </c>
    </row>
    <row r="12" spans="1:25" ht="21" customHeight="1">
      <c r="A12" s="13">
        <v>1</v>
      </c>
      <c r="B12" s="71" t="s">
        <v>21</v>
      </c>
      <c r="C12" s="72"/>
      <c r="D12" s="14">
        <v>49736045</v>
      </c>
      <c r="E12" s="24">
        <v>24749000</v>
      </c>
      <c r="F12" s="39">
        <f>E12/D12</f>
        <v>0.49760691667381274</v>
      </c>
      <c r="G12" s="24">
        <v>15366185</v>
      </c>
      <c r="H12" s="39">
        <f>G12/D12</f>
        <v>0.3089547027714005</v>
      </c>
      <c r="I12" s="24">
        <f>E12+W12</f>
        <v>54280000</v>
      </c>
      <c r="J12" s="39">
        <f>I12/D12</f>
        <v>1.0913614059984063</v>
      </c>
      <c r="K12" s="24">
        <v>34961045</v>
      </c>
      <c r="L12" s="39">
        <f>K12/D12</f>
        <v>0.7029317469855112</v>
      </c>
      <c r="M12" s="24">
        <f>I12+X12</f>
        <v>83489000</v>
      </c>
      <c r="N12" s="39">
        <f>M12/D12</f>
        <v>1.6786417174908057</v>
      </c>
      <c r="O12" s="24">
        <v>34961045</v>
      </c>
      <c r="P12" s="39">
        <f>O12/D12</f>
        <v>0.7029317469855112</v>
      </c>
      <c r="Q12" s="24">
        <v>49736045</v>
      </c>
      <c r="R12" s="39">
        <f>Q12/D12</f>
        <v>1</v>
      </c>
      <c r="S12" s="24">
        <v>49735045</v>
      </c>
      <c r="T12" s="39">
        <f>S12/Q12</f>
        <v>0.999979893857664</v>
      </c>
      <c r="U12" s="1">
        <f t="shared" si="0"/>
        <v>212254045</v>
      </c>
      <c r="V12" s="7">
        <f t="shared" si="1"/>
        <v>4.267610040163024</v>
      </c>
      <c r="W12" s="2">
        <v>29531000</v>
      </c>
      <c r="X12" s="2">
        <v>29209000</v>
      </c>
      <c r="Y12" s="2">
        <v>17004000</v>
      </c>
    </row>
    <row r="13" spans="1:22" ht="13.5" customHeight="1">
      <c r="A13" s="15"/>
      <c r="B13" s="16" t="s">
        <v>7</v>
      </c>
      <c r="C13" s="8" t="s">
        <v>18</v>
      </c>
      <c r="D13" s="9"/>
      <c r="E13" s="40"/>
      <c r="F13" s="41"/>
      <c r="G13" s="42"/>
      <c r="H13" s="43"/>
      <c r="I13" s="43"/>
      <c r="J13" s="41"/>
      <c r="K13" s="42"/>
      <c r="L13" s="40"/>
      <c r="M13" s="40"/>
      <c r="N13" s="41"/>
      <c r="O13" s="42"/>
      <c r="P13" s="40"/>
      <c r="Q13" s="40"/>
      <c r="R13" s="41"/>
      <c r="S13" s="42"/>
      <c r="T13" s="41"/>
      <c r="U13" s="1">
        <f t="shared" si="0"/>
        <v>0</v>
      </c>
      <c r="V13" s="7">
        <f t="shared" si="1"/>
        <v>0</v>
      </c>
    </row>
    <row r="14" spans="1:25" ht="21" customHeight="1">
      <c r="A14" s="13">
        <v>2</v>
      </c>
      <c r="B14" s="73" t="s">
        <v>20</v>
      </c>
      <c r="C14" s="74"/>
      <c r="D14" s="17">
        <v>1105153720</v>
      </c>
      <c r="E14" s="24">
        <v>560535019</v>
      </c>
      <c r="F14" s="39">
        <f>E14/D14</f>
        <v>0.5072009520992247</v>
      </c>
      <c r="G14" s="24">
        <v>265200388</v>
      </c>
      <c r="H14" s="39">
        <f>G14/D14</f>
        <v>0.23996696857700484</v>
      </c>
      <c r="I14" s="24">
        <f>E14+W14</f>
        <v>909012239</v>
      </c>
      <c r="J14" s="39">
        <f>I14/D14</f>
        <v>0.8225210869307846</v>
      </c>
      <c r="K14" s="24">
        <v>638177179</v>
      </c>
      <c r="L14" s="39">
        <f>K14/D14</f>
        <v>0.5774555769490601</v>
      </c>
      <c r="M14" s="24">
        <f>I14+X14</f>
        <v>1202786809</v>
      </c>
      <c r="N14" s="39">
        <f>M14/D14</f>
        <v>1.0883434469188593</v>
      </c>
      <c r="O14" s="24">
        <v>786898382</v>
      </c>
      <c r="P14" s="39">
        <f>O14/D14</f>
        <v>0.7120261803941628</v>
      </c>
      <c r="Q14" s="24">
        <v>1105153720</v>
      </c>
      <c r="R14" s="39">
        <f>Q14/D14</f>
        <v>1</v>
      </c>
      <c r="S14" s="24">
        <v>1065500705</v>
      </c>
      <c r="T14" s="39">
        <f>S14/Q14</f>
        <v>0.9641199099433878</v>
      </c>
      <c r="U14" s="1">
        <f t="shared" si="0"/>
        <v>3777487787</v>
      </c>
      <c r="V14" s="7">
        <f t="shared" si="1"/>
        <v>3.418065485948868</v>
      </c>
      <c r="W14" s="2">
        <v>348477220</v>
      </c>
      <c r="X14" s="2">
        <v>293774570</v>
      </c>
      <c r="Y14" s="2">
        <v>275589470</v>
      </c>
    </row>
    <row r="15" spans="1:22" ht="17.25" customHeight="1">
      <c r="A15" s="18"/>
      <c r="B15" s="34" t="s">
        <v>57</v>
      </c>
      <c r="C15" s="34" t="s">
        <v>76</v>
      </c>
      <c r="D15" s="42"/>
      <c r="E15" s="40"/>
      <c r="F15" s="41"/>
      <c r="G15" s="42"/>
      <c r="H15" s="43"/>
      <c r="I15" s="43"/>
      <c r="J15" s="41"/>
      <c r="K15" s="42"/>
      <c r="L15" s="43"/>
      <c r="M15" s="43"/>
      <c r="N15" s="41"/>
      <c r="O15" s="42"/>
      <c r="P15" s="43"/>
      <c r="Q15" s="43"/>
      <c r="R15" s="41"/>
      <c r="S15" s="42"/>
      <c r="T15" s="54"/>
      <c r="U15" s="1">
        <f t="shared" si="0"/>
        <v>0</v>
      </c>
      <c r="V15" s="7">
        <f t="shared" si="1"/>
        <v>0</v>
      </c>
    </row>
    <row r="16" spans="1:22" ht="16.5" customHeight="1">
      <c r="A16" s="18"/>
      <c r="B16" s="34" t="s">
        <v>58</v>
      </c>
      <c r="C16" s="34" t="s">
        <v>77</v>
      </c>
      <c r="D16" s="42"/>
      <c r="E16" s="40"/>
      <c r="F16" s="41"/>
      <c r="G16" s="42"/>
      <c r="H16" s="43"/>
      <c r="I16" s="43"/>
      <c r="J16" s="41"/>
      <c r="K16" s="42"/>
      <c r="L16" s="43"/>
      <c r="M16" s="43"/>
      <c r="N16" s="41"/>
      <c r="O16" s="42"/>
      <c r="P16" s="43"/>
      <c r="Q16" s="43"/>
      <c r="R16" s="41"/>
      <c r="S16" s="42"/>
      <c r="T16" s="54"/>
      <c r="U16" s="1">
        <f t="shared" si="0"/>
        <v>0</v>
      </c>
      <c r="V16" s="7">
        <f t="shared" si="1"/>
        <v>0</v>
      </c>
    </row>
    <row r="17" spans="1:22" ht="17.25" customHeight="1">
      <c r="A17" s="18"/>
      <c r="B17" s="34" t="s">
        <v>59</v>
      </c>
      <c r="C17" s="34" t="s">
        <v>16</v>
      </c>
      <c r="D17" s="42"/>
      <c r="E17" s="40"/>
      <c r="F17" s="41"/>
      <c r="G17" s="42"/>
      <c r="H17" s="43"/>
      <c r="I17" s="43"/>
      <c r="J17" s="41"/>
      <c r="K17" s="42"/>
      <c r="L17" s="43"/>
      <c r="M17" s="43"/>
      <c r="N17" s="41"/>
      <c r="O17" s="42"/>
      <c r="P17" s="43"/>
      <c r="Q17" s="43"/>
      <c r="R17" s="41"/>
      <c r="S17" s="42"/>
      <c r="T17" s="54"/>
      <c r="U17" s="1">
        <f t="shared" si="0"/>
        <v>0</v>
      </c>
      <c r="V17" s="7">
        <f t="shared" si="1"/>
        <v>0</v>
      </c>
    </row>
    <row r="18" spans="1:22" ht="13.5" customHeight="1">
      <c r="A18" s="18"/>
      <c r="B18" s="34" t="s">
        <v>60</v>
      </c>
      <c r="C18" s="34" t="s">
        <v>78</v>
      </c>
      <c r="D18" s="42"/>
      <c r="E18" s="40"/>
      <c r="F18" s="41"/>
      <c r="G18" s="42"/>
      <c r="H18" s="43"/>
      <c r="I18" s="43"/>
      <c r="J18" s="41"/>
      <c r="K18" s="42"/>
      <c r="L18" s="43"/>
      <c r="M18" s="43"/>
      <c r="N18" s="41"/>
      <c r="O18" s="42"/>
      <c r="P18" s="43"/>
      <c r="Q18" s="43"/>
      <c r="R18" s="41"/>
      <c r="S18" s="42"/>
      <c r="T18" s="54"/>
      <c r="U18" s="1">
        <f t="shared" si="0"/>
        <v>0</v>
      </c>
      <c r="V18" s="7">
        <f t="shared" si="1"/>
        <v>0</v>
      </c>
    </row>
    <row r="19" spans="1:22" ht="15.75" customHeight="1">
      <c r="A19" s="18"/>
      <c r="B19" s="34" t="s">
        <v>61</v>
      </c>
      <c r="C19" s="34" t="s">
        <v>14</v>
      </c>
      <c r="D19" s="42"/>
      <c r="E19" s="40"/>
      <c r="F19" s="41"/>
      <c r="G19" s="42"/>
      <c r="H19" s="43"/>
      <c r="I19" s="43"/>
      <c r="J19" s="41"/>
      <c r="K19" s="42"/>
      <c r="L19" s="43"/>
      <c r="M19" s="43"/>
      <c r="N19" s="41"/>
      <c r="O19" s="42"/>
      <c r="P19" s="43"/>
      <c r="Q19" s="43"/>
      <c r="R19" s="41"/>
      <c r="S19" s="42"/>
      <c r="T19" s="54"/>
      <c r="U19" s="1">
        <f t="shared" si="0"/>
        <v>0</v>
      </c>
      <c r="V19" s="7">
        <f t="shared" si="1"/>
        <v>0</v>
      </c>
    </row>
    <row r="20" spans="1:22" ht="14.25" customHeight="1">
      <c r="A20" s="18"/>
      <c r="B20" s="34" t="s">
        <v>62</v>
      </c>
      <c r="C20" s="34" t="s">
        <v>79</v>
      </c>
      <c r="D20" s="42"/>
      <c r="E20" s="40"/>
      <c r="F20" s="41"/>
      <c r="G20" s="42"/>
      <c r="H20" s="43"/>
      <c r="I20" s="43"/>
      <c r="J20" s="41"/>
      <c r="K20" s="42"/>
      <c r="L20" s="43"/>
      <c r="M20" s="43"/>
      <c r="N20" s="41"/>
      <c r="O20" s="42"/>
      <c r="P20" s="43"/>
      <c r="Q20" s="43"/>
      <c r="R20" s="41"/>
      <c r="S20" s="42"/>
      <c r="T20" s="54"/>
      <c r="U20" s="1">
        <f t="shared" si="0"/>
        <v>0</v>
      </c>
      <c r="V20" s="7">
        <f t="shared" si="1"/>
        <v>0</v>
      </c>
    </row>
    <row r="21" spans="1:22" ht="15" customHeight="1">
      <c r="A21" s="18"/>
      <c r="B21" s="34" t="s">
        <v>63</v>
      </c>
      <c r="C21" s="34" t="s">
        <v>13</v>
      </c>
      <c r="D21" s="42"/>
      <c r="E21" s="40"/>
      <c r="F21" s="41"/>
      <c r="G21" s="42"/>
      <c r="H21" s="43"/>
      <c r="I21" s="43"/>
      <c r="J21" s="41"/>
      <c r="K21" s="42"/>
      <c r="L21" s="43"/>
      <c r="M21" s="43"/>
      <c r="N21" s="41"/>
      <c r="O21" s="42"/>
      <c r="P21" s="43"/>
      <c r="Q21" s="43"/>
      <c r="R21" s="41"/>
      <c r="S21" s="42"/>
      <c r="T21" s="54"/>
      <c r="U21" s="1">
        <f t="shared" si="0"/>
        <v>0</v>
      </c>
      <c r="V21" s="7">
        <f t="shared" si="1"/>
        <v>0</v>
      </c>
    </row>
    <row r="22" spans="1:22" ht="12" customHeight="1">
      <c r="A22" s="18"/>
      <c r="B22" s="34" t="s">
        <v>64</v>
      </c>
      <c r="C22" s="34" t="s">
        <v>80</v>
      </c>
      <c r="D22" s="42"/>
      <c r="E22" s="40"/>
      <c r="F22" s="41"/>
      <c r="G22" s="42"/>
      <c r="H22" s="43"/>
      <c r="I22" s="43"/>
      <c r="J22" s="41"/>
      <c r="K22" s="42"/>
      <c r="L22" s="43"/>
      <c r="M22" s="43"/>
      <c r="N22" s="41"/>
      <c r="O22" s="42"/>
      <c r="P22" s="43"/>
      <c r="Q22" s="43"/>
      <c r="R22" s="41"/>
      <c r="S22" s="42"/>
      <c r="T22" s="54"/>
      <c r="U22" s="1">
        <f t="shared" si="0"/>
        <v>0</v>
      </c>
      <c r="V22" s="7">
        <f t="shared" si="1"/>
        <v>0</v>
      </c>
    </row>
    <row r="23" spans="1:22" ht="17.25" customHeight="1">
      <c r="A23" s="18"/>
      <c r="B23" s="34" t="s">
        <v>65</v>
      </c>
      <c r="C23" s="34" t="s">
        <v>81</v>
      </c>
      <c r="D23" s="42"/>
      <c r="E23" s="40"/>
      <c r="F23" s="41"/>
      <c r="G23" s="42"/>
      <c r="H23" s="43"/>
      <c r="I23" s="43"/>
      <c r="J23" s="41"/>
      <c r="K23" s="42"/>
      <c r="L23" s="43"/>
      <c r="M23" s="43"/>
      <c r="N23" s="41"/>
      <c r="O23" s="42"/>
      <c r="P23" s="43"/>
      <c r="Q23" s="43"/>
      <c r="R23" s="41"/>
      <c r="S23" s="42"/>
      <c r="T23" s="54"/>
      <c r="U23" s="1">
        <f t="shared" si="0"/>
        <v>0</v>
      </c>
      <c r="V23" s="7">
        <f t="shared" si="1"/>
        <v>0</v>
      </c>
    </row>
    <row r="24" spans="1:22" ht="16.5">
      <c r="A24" s="18"/>
      <c r="B24" s="34" t="s">
        <v>66</v>
      </c>
      <c r="C24" s="34" t="s">
        <v>18</v>
      </c>
      <c r="D24" s="42"/>
      <c r="E24" s="40"/>
      <c r="F24" s="41"/>
      <c r="G24" s="42"/>
      <c r="H24" s="43"/>
      <c r="I24" s="43"/>
      <c r="J24" s="41"/>
      <c r="K24" s="42"/>
      <c r="L24" s="43"/>
      <c r="M24" s="43"/>
      <c r="N24" s="41"/>
      <c r="O24" s="42"/>
      <c r="P24" s="43"/>
      <c r="Q24" s="43"/>
      <c r="R24" s="41"/>
      <c r="S24" s="42"/>
      <c r="T24" s="54"/>
      <c r="U24" s="1">
        <f t="shared" si="0"/>
        <v>0</v>
      </c>
      <c r="V24" s="7">
        <f t="shared" si="1"/>
        <v>0</v>
      </c>
    </row>
    <row r="25" spans="1:22" ht="11.25" customHeight="1">
      <c r="A25" s="18"/>
      <c r="B25" s="34" t="s">
        <v>67</v>
      </c>
      <c r="C25" s="34" t="s">
        <v>15</v>
      </c>
      <c r="D25" s="42"/>
      <c r="E25" s="40"/>
      <c r="F25" s="41"/>
      <c r="G25" s="42"/>
      <c r="H25" s="43"/>
      <c r="I25" s="43"/>
      <c r="J25" s="41"/>
      <c r="K25" s="42"/>
      <c r="L25" s="43"/>
      <c r="M25" s="43"/>
      <c r="N25" s="41"/>
      <c r="O25" s="42"/>
      <c r="P25" s="43"/>
      <c r="Q25" s="43"/>
      <c r="R25" s="41"/>
      <c r="S25" s="42"/>
      <c r="T25" s="54"/>
      <c r="U25" s="1">
        <f t="shared" si="0"/>
        <v>0</v>
      </c>
      <c r="V25" s="7">
        <f t="shared" si="1"/>
        <v>0</v>
      </c>
    </row>
    <row r="26" spans="1:22" ht="12" customHeight="1">
      <c r="A26" s="18"/>
      <c r="B26" s="34" t="s">
        <v>68</v>
      </c>
      <c r="C26" s="34" t="s">
        <v>18</v>
      </c>
      <c r="D26" s="42"/>
      <c r="E26" s="40"/>
      <c r="F26" s="41"/>
      <c r="G26" s="42"/>
      <c r="H26" s="43"/>
      <c r="I26" s="43"/>
      <c r="J26" s="41"/>
      <c r="K26" s="42"/>
      <c r="L26" s="43"/>
      <c r="M26" s="43"/>
      <c r="N26" s="41"/>
      <c r="O26" s="42"/>
      <c r="P26" s="43"/>
      <c r="Q26" s="43"/>
      <c r="R26" s="41"/>
      <c r="S26" s="42"/>
      <c r="T26" s="54"/>
      <c r="U26" s="1">
        <f t="shared" si="0"/>
        <v>0</v>
      </c>
      <c r="V26" s="7">
        <f t="shared" si="1"/>
        <v>0</v>
      </c>
    </row>
    <row r="27" spans="1:22" ht="12" customHeight="1">
      <c r="A27" s="18"/>
      <c r="B27" s="34" t="s">
        <v>69</v>
      </c>
      <c r="C27" s="34" t="s">
        <v>18</v>
      </c>
      <c r="D27" s="42"/>
      <c r="E27" s="40"/>
      <c r="F27" s="41"/>
      <c r="G27" s="42"/>
      <c r="H27" s="43"/>
      <c r="I27" s="43"/>
      <c r="J27" s="41"/>
      <c r="K27" s="42"/>
      <c r="L27" s="43"/>
      <c r="M27" s="43"/>
      <c r="N27" s="41"/>
      <c r="O27" s="42"/>
      <c r="P27" s="43"/>
      <c r="Q27" s="43"/>
      <c r="R27" s="41"/>
      <c r="S27" s="42"/>
      <c r="T27" s="54"/>
      <c r="U27" s="1">
        <f t="shared" si="0"/>
        <v>0</v>
      </c>
      <c r="V27" s="7">
        <f t="shared" si="1"/>
        <v>0</v>
      </c>
    </row>
    <row r="28" spans="1:22" ht="24.75">
      <c r="A28" s="18"/>
      <c r="B28" s="34" t="s">
        <v>70</v>
      </c>
      <c r="C28" s="34" t="s">
        <v>82</v>
      </c>
      <c r="D28" s="42"/>
      <c r="E28" s="40"/>
      <c r="F28" s="41"/>
      <c r="G28" s="42"/>
      <c r="H28" s="43"/>
      <c r="I28" s="43"/>
      <c r="J28" s="41"/>
      <c r="K28" s="42"/>
      <c r="L28" s="43"/>
      <c r="M28" s="43"/>
      <c r="N28" s="41"/>
      <c r="O28" s="42"/>
      <c r="P28" s="43"/>
      <c r="Q28" s="43"/>
      <c r="R28" s="41"/>
      <c r="S28" s="42"/>
      <c r="T28" s="54"/>
      <c r="U28" s="1">
        <f t="shared" si="0"/>
        <v>0</v>
      </c>
      <c r="V28" s="7">
        <f t="shared" si="1"/>
        <v>0</v>
      </c>
    </row>
    <row r="29" spans="1:22" ht="17.25" customHeight="1">
      <c r="A29" s="18"/>
      <c r="B29" s="34" t="s">
        <v>71</v>
      </c>
      <c r="C29" s="34" t="s">
        <v>56</v>
      </c>
      <c r="D29" s="42"/>
      <c r="E29" s="40"/>
      <c r="F29" s="41"/>
      <c r="G29" s="42"/>
      <c r="H29" s="43"/>
      <c r="I29" s="43"/>
      <c r="J29" s="41"/>
      <c r="K29" s="42"/>
      <c r="L29" s="43"/>
      <c r="M29" s="43"/>
      <c r="N29" s="41"/>
      <c r="O29" s="42"/>
      <c r="P29" s="43"/>
      <c r="Q29" s="43"/>
      <c r="R29" s="41"/>
      <c r="S29" s="42"/>
      <c r="T29" s="54"/>
      <c r="U29" s="1">
        <f t="shared" si="0"/>
        <v>0</v>
      </c>
      <c r="V29" s="7">
        <f t="shared" si="1"/>
        <v>0</v>
      </c>
    </row>
    <row r="30" spans="1:22" ht="18" customHeight="1">
      <c r="A30" s="18"/>
      <c r="B30" s="34" t="s">
        <v>72</v>
      </c>
      <c r="C30" s="34" t="s">
        <v>15</v>
      </c>
      <c r="D30" s="42"/>
      <c r="E30" s="40"/>
      <c r="F30" s="41"/>
      <c r="G30" s="42"/>
      <c r="H30" s="43"/>
      <c r="I30" s="43"/>
      <c r="J30" s="41"/>
      <c r="K30" s="42"/>
      <c r="L30" s="43"/>
      <c r="M30" s="43"/>
      <c r="N30" s="41"/>
      <c r="O30" s="42"/>
      <c r="P30" s="43"/>
      <c r="Q30" s="43"/>
      <c r="R30" s="41"/>
      <c r="S30" s="42"/>
      <c r="T30" s="54"/>
      <c r="U30" s="1">
        <f t="shared" si="0"/>
        <v>0</v>
      </c>
      <c r="V30" s="7">
        <f t="shared" si="1"/>
        <v>0</v>
      </c>
    </row>
    <row r="31" spans="1:22" ht="17.25" customHeight="1">
      <c r="A31" s="18"/>
      <c r="B31" s="34" t="s">
        <v>73</v>
      </c>
      <c r="C31" s="34" t="s">
        <v>83</v>
      </c>
      <c r="D31" s="42"/>
      <c r="E31" s="40"/>
      <c r="F31" s="41"/>
      <c r="G31" s="42"/>
      <c r="H31" s="43"/>
      <c r="I31" s="43"/>
      <c r="J31" s="41"/>
      <c r="K31" s="42"/>
      <c r="L31" s="43"/>
      <c r="M31" s="43"/>
      <c r="N31" s="41"/>
      <c r="O31" s="42"/>
      <c r="P31" s="43"/>
      <c r="Q31" s="43"/>
      <c r="R31" s="41"/>
      <c r="S31" s="42"/>
      <c r="T31" s="54"/>
      <c r="U31" s="1">
        <f t="shared" si="0"/>
        <v>0</v>
      </c>
      <c r="V31" s="7">
        <f t="shared" si="1"/>
        <v>0</v>
      </c>
    </row>
    <row r="32" spans="1:22" ht="17.25" customHeight="1">
      <c r="A32" s="18"/>
      <c r="B32" s="34" t="s">
        <v>74</v>
      </c>
      <c r="C32" s="34" t="s">
        <v>18</v>
      </c>
      <c r="D32" s="42"/>
      <c r="E32" s="40"/>
      <c r="F32" s="41"/>
      <c r="G32" s="42"/>
      <c r="H32" s="43"/>
      <c r="I32" s="43"/>
      <c r="J32" s="41"/>
      <c r="K32" s="42"/>
      <c r="L32" s="43"/>
      <c r="M32" s="43"/>
      <c r="N32" s="41"/>
      <c r="O32" s="42"/>
      <c r="P32" s="43"/>
      <c r="Q32" s="43"/>
      <c r="R32" s="41"/>
      <c r="S32" s="42"/>
      <c r="T32" s="54"/>
      <c r="U32" s="1">
        <f t="shared" si="0"/>
        <v>0</v>
      </c>
      <c r="V32" s="7">
        <f t="shared" si="1"/>
        <v>0</v>
      </c>
    </row>
    <row r="33" spans="1:22" ht="30.75" customHeight="1">
      <c r="A33" s="19" t="s">
        <v>9</v>
      </c>
      <c r="B33" s="62" t="s">
        <v>12</v>
      </c>
      <c r="C33" s="63"/>
      <c r="D33" s="20">
        <f>D34+D36</f>
        <v>277936560</v>
      </c>
      <c r="E33" s="44">
        <f>E34+E36</f>
        <v>30833000</v>
      </c>
      <c r="F33" s="45">
        <f>E33/D33</f>
        <v>0.11093538755750593</v>
      </c>
      <c r="G33" s="44">
        <f>G34+G36</f>
        <v>15541100</v>
      </c>
      <c r="H33" s="45">
        <f>G33/D33</f>
        <v>0.05591599752116094</v>
      </c>
      <c r="I33" s="44">
        <f>I34+I36</f>
        <v>531520177</v>
      </c>
      <c r="J33" s="45">
        <f>I33/D33</f>
        <v>1.9123794904851668</v>
      </c>
      <c r="K33" s="44">
        <f>K34+K36</f>
        <v>266716560</v>
      </c>
      <c r="L33" s="45">
        <f>K33/D33</f>
        <v>0.9596310755231338</v>
      </c>
      <c r="M33" s="44">
        <f>M34+M36</f>
        <v>567860677</v>
      </c>
      <c r="N33" s="45">
        <f>M33/D33</f>
        <v>2.04313055108691</v>
      </c>
      <c r="O33" s="44">
        <f>O34+O36</f>
        <v>266716560</v>
      </c>
      <c r="P33" s="44">
        <f>O33/D33</f>
        <v>0.9596310755231338</v>
      </c>
      <c r="Q33" s="44">
        <f>Q34+Q36</f>
        <v>277936560</v>
      </c>
      <c r="R33" s="45">
        <f>(R34+R36)/2</f>
        <v>1</v>
      </c>
      <c r="S33" s="44">
        <f>S34+S36</f>
        <v>273982770</v>
      </c>
      <c r="T33" s="45">
        <f>S33/Q33</f>
        <v>0.9857744875305358</v>
      </c>
      <c r="U33" s="1">
        <f t="shared" si="0"/>
        <v>1408150414</v>
      </c>
      <c r="V33" s="7">
        <f t="shared" si="1"/>
        <v>5.066445429129582</v>
      </c>
    </row>
    <row r="34" spans="1:25" ht="21.75" customHeight="1">
      <c r="A34" s="13">
        <v>1</v>
      </c>
      <c r="B34" s="64" t="s">
        <v>10</v>
      </c>
      <c r="C34" s="65"/>
      <c r="D34" s="17">
        <v>236261000</v>
      </c>
      <c r="E34" s="24">
        <v>0</v>
      </c>
      <c r="F34" s="39">
        <f>E34/D34</f>
        <v>0</v>
      </c>
      <c r="G34" s="24">
        <v>0</v>
      </c>
      <c r="H34" s="39">
        <f>G3427/D34</f>
        <v>0</v>
      </c>
      <c r="I34" s="24">
        <f>E34+W34</f>
        <v>472671677</v>
      </c>
      <c r="J34" s="39">
        <f>I34/D34</f>
        <v>2.0006335239417425</v>
      </c>
      <c r="K34" s="24">
        <v>236261000</v>
      </c>
      <c r="L34" s="39">
        <f>K34/D34</f>
        <v>1</v>
      </c>
      <c r="M34" s="24">
        <f>I34+X34</f>
        <v>472671677</v>
      </c>
      <c r="N34" s="39">
        <f>M34/D34</f>
        <v>2.0006335239417425</v>
      </c>
      <c r="O34" s="24">
        <v>236261000</v>
      </c>
      <c r="P34" s="39">
        <f>O34/D34</f>
        <v>1</v>
      </c>
      <c r="Q34" s="24">
        <v>236261000</v>
      </c>
      <c r="R34" s="39">
        <f>Q34/D34</f>
        <v>1</v>
      </c>
      <c r="S34" s="24">
        <v>236261000</v>
      </c>
      <c r="T34" s="39">
        <f>S34/Q34</f>
        <v>1</v>
      </c>
      <c r="U34" s="1">
        <f t="shared" si="0"/>
        <v>1181604354</v>
      </c>
      <c r="V34" s="7">
        <f t="shared" si="1"/>
        <v>5.001267047883485</v>
      </c>
      <c r="W34" s="2">
        <v>472671677</v>
      </c>
      <c r="X34" s="2">
        <v>0</v>
      </c>
      <c r="Y34" s="2">
        <v>0</v>
      </c>
    </row>
    <row r="35" spans="1:22" ht="16.5" customHeight="1">
      <c r="A35" s="21"/>
      <c r="B35" s="34" t="s">
        <v>84</v>
      </c>
      <c r="C35" s="34" t="s">
        <v>79</v>
      </c>
      <c r="D35" s="10"/>
      <c r="E35" s="40"/>
      <c r="F35" s="41"/>
      <c r="G35" s="42"/>
      <c r="H35" s="43"/>
      <c r="I35" s="43"/>
      <c r="J35" s="41"/>
      <c r="K35" s="42"/>
      <c r="L35" s="43"/>
      <c r="M35" s="43"/>
      <c r="N35" s="41"/>
      <c r="O35" s="42"/>
      <c r="P35" s="43"/>
      <c r="Q35" s="43"/>
      <c r="R35" s="41"/>
      <c r="S35" s="42"/>
      <c r="T35" s="43"/>
      <c r="U35" s="1">
        <f t="shared" si="0"/>
        <v>0</v>
      </c>
      <c r="V35" s="7">
        <f t="shared" si="1"/>
        <v>0</v>
      </c>
    </row>
    <row r="36" spans="1:25" ht="21" customHeight="1">
      <c r="A36" s="13">
        <v>2</v>
      </c>
      <c r="B36" s="90" t="s">
        <v>11</v>
      </c>
      <c r="C36" s="91"/>
      <c r="D36" s="17">
        <v>41675560</v>
      </c>
      <c r="E36" s="24">
        <v>30833000</v>
      </c>
      <c r="F36" s="39">
        <f>E36/D36</f>
        <v>0.7398340898118706</v>
      </c>
      <c r="G36" s="24">
        <v>15541100</v>
      </c>
      <c r="H36" s="39">
        <f>G36/D36</f>
        <v>0.3729068067711628</v>
      </c>
      <c r="I36" s="24">
        <f>E36+W36</f>
        <v>58848500</v>
      </c>
      <c r="J36" s="39">
        <f>I36/D36</f>
        <v>1.4120626093566588</v>
      </c>
      <c r="K36" s="24">
        <v>30455560</v>
      </c>
      <c r="L36" s="39">
        <f>K36/D36</f>
        <v>0.7307774628583276</v>
      </c>
      <c r="M36" s="24">
        <f>I36+X36</f>
        <v>95189000</v>
      </c>
      <c r="N36" s="39">
        <f>M36/D36</f>
        <v>2.2840484926897204</v>
      </c>
      <c r="O36" s="24">
        <v>30455560</v>
      </c>
      <c r="P36" s="39">
        <f>O36/D36</f>
        <v>0.7307774628583276</v>
      </c>
      <c r="Q36" s="24">
        <v>41675560</v>
      </c>
      <c r="R36" s="39">
        <f>Q36/D36</f>
        <v>1</v>
      </c>
      <c r="S36" s="24">
        <v>37721770</v>
      </c>
      <c r="T36" s="39">
        <f>S36/Q36</f>
        <v>0.9051292892045122</v>
      </c>
      <c r="U36" s="1">
        <f t="shared" si="0"/>
        <v>226546060</v>
      </c>
      <c r="V36" s="7">
        <f t="shared" si="1"/>
        <v>5.43594519185825</v>
      </c>
      <c r="W36" s="2">
        <v>28015500</v>
      </c>
      <c r="X36" s="2">
        <v>36340500</v>
      </c>
      <c r="Y36" s="2">
        <v>24790500</v>
      </c>
    </row>
    <row r="37" spans="1:22" ht="13.5" customHeight="1">
      <c r="A37" s="21"/>
      <c r="B37" s="34" t="s">
        <v>85</v>
      </c>
      <c r="C37" s="34" t="s">
        <v>18</v>
      </c>
      <c r="D37" s="10"/>
      <c r="E37" s="25"/>
      <c r="F37" s="41"/>
      <c r="G37" s="42"/>
      <c r="H37" s="43"/>
      <c r="I37" s="43"/>
      <c r="J37" s="41"/>
      <c r="K37" s="42"/>
      <c r="L37" s="43"/>
      <c r="M37" s="43"/>
      <c r="N37" s="41"/>
      <c r="O37" s="42"/>
      <c r="P37" s="43"/>
      <c r="Q37" s="43"/>
      <c r="R37" s="41"/>
      <c r="S37" s="42"/>
      <c r="T37" s="43"/>
      <c r="U37" s="1">
        <f t="shared" si="0"/>
        <v>0</v>
      </c>
      <c r="V37" s="7">
        <f t="shared" si="1"/>
        <v>0</v>
      </c>
    </row>
    <row r="38" spans="1:22" ht="29.25" customHeight="1">
      <c r="A38" s="22" t="s">
        <v>25</v>
      </c>
      <c r="B38" s="75" t="s">
        <v>24</v>
      </c>
      <c r="C38" s="76"/>
      <c r="D38" s="23">
        <f>D39</f>
        <v>3676400</v>
      </c>
      <c r="E38" s="23">
        <f>E39</f>
        <v>1347000</v>
      </c>
      <c r="F38" s="46">
        <f>E38/D38</f>
        <v>0.3663910347078664</v>
      </c>
      <c r="G38" s="23">
        <f>G39</f>
        <v>1034000</v>
      </c>
      <c r="H38" s="46">
        <f>G38/D38</f>
        <v>0.28125340006528127</v>
      </c>
      <c r="I38" s="23">
        <f>I39</f>
        <v>6327500</v>
      </c>
      <c r="J38" s="46">
        <f>I38/D38</f>
        <v>1.721113045370471</v>
      </c>
      <c r="K38" s="23">
        <f>K39</f>
        <v>3676400</v>
      </c>
      <c r="L38" s="46">
        <f>K38/D38</f>
        <v>1</v>
      </c>
      <c r="M38" s="23">
        <f>M39</f>
        <v>10188000</v>
      </c>
      <c r="N38" s="46">
        <f>M38/D38</f>
        <v>2.771189206832771</v>
      </c>
      <c r="O38" s="23">
        <f>O39</f>
        <v>3676400</v>
      </c>
      <c r="P38" s="46">
        <f>O38/D38</f>
        <v>1</v>
      </c>
      <c r="Q38" s="23">
        <f>Q39</f>
        <v>3676400</v>
      </c>
      <c r="R38" s="46">
        <f>Q38/D38</f>
        <v>1</v>
      </c>
      <c r="S38" s="23">
        <f>S39</f>
        <v>3676400</v>
      </c>
      <c r="T38" s="46">
        <f>S38/Q38</f>
        <v>1</v>
      </c>
      <c r="U38" s="1">
        <f t="shared" si="0"/>
        <v>21538900</v>
      </c>
      <c r="V38" s="7">
        <f t="shared" si="1"/>
        <v>5.858693286911108</v>
      </c>
    </row>
    <row r="39" spans="1:25" ht="25.5" customHeight="1">
      <c r="A39" s="13">
        <v>1</v>
      </c>
      <c r="B39" s="64" t="s">
        <v>23</v>
      </c>
      <c r="C39" s="65"/>
      <c r="D39" s="24">
        <f>D40</f>
        <v>3676400</v>
      </c>
      <c r="E39" s="24">
        <v>1347000</v>
      </c>
      <c r="F39" s="39">
        <f>E39/D39</f>
        <v>0.3663910347078664</v>
      </c>
      <c r="G39" s="24">
        <v>1034000</v>
      </c>
      <c r="H39" s="39">
        <f>G39/D39</f>
        <v>0.28125340006528127</v>
      </c>
      <c r="I39" s="24">
        <f>E39+W39</f>
        <v>6327500</v>
      </c>
      <c r="J39" s="39">
        <f>I39/D39</f>
        <v>1.721113045370471</v>
      </c>
      <c r="K39" s="24">
        <v>3676400</v>
      </c>
      <c r="L39" s="39">
        <f>K39/D39</f>
        <v>1</v>
      </c>
      <c r="M39" s="24">
        <f>I39+X39</f>
        <v>10188000</v>
      </c>
      <c r="N39" s="39">
        <f>M39/D39</f>
        <v>2.771189206832771</v>
      </c>
      <c r="O39" s="24">
        <v>3676400</v>
      </c>
      <c r="P39" s="39">
        <f>O39/D39</f>
        <v>1</v>
      </c>
      <c r="Q39" s="24">
        <v>3676400</v>
      </c>
      <c r="R39" s="39">
        <f>Q39/D39</f>
        <v>1</v>
      </c>
      <c r="S39" s="24">
        <v>3676400</v>
      </c>
      <c r="T39" s="39">
        <f>S39/Q39</f>
        <v>1</v>
      </c>
      <c r="U39" s="1">
        <f t="shared" si="0"/>
        <v>21538900</v>
      </c>
      <c r="V39" s="7">
        <f t="shared" si="1"/>
        <v>5.858693286911108</v>
      </c>
      <c r="W39" s="2">
        <v>4980500</v>
      </c>
      <c r="X39" s="2">
        <v>3860500</v>
      </c>
      <c r="Y39" s="2">
        <v>2593000</v>
      </c>
    </row>
    <row r="40" spans="1:22" ht="27" customHeight="1">
      <c r="A40" s="21"/>
      <c r="B40" s="34" t="s">
        <v>86</v>
      </c>
      <c r="C40" s="34" t="s">
        <v>87</v>
      </c>
      <c r="D40" s="25">
        <v>3676400</v>
      </c>
      <c r="E40" s="40"/>
      <c r="F40" s="41"/>
      <c r="G40" s="42"/>
      <c r="H40" s="43"/>
      <c r="I40" s="43"/>
      <c r="J40" s="41"/>
      <c r="K40" s="42"/>
      <c r="L40" s="43"/>
      <c r="M40" s="43"/>
      <c r="N40" s="41"/>
      <c r="O40" s="42"/>
      <c r="P40" s="43"/>
      <c r="Q40" s="43"/>
      <c r="R40" s="41"/>
      <c r="S40" s="42"/>
      <c r="T40" s="40"/>
      <c r="U40" s="1">
        <f t="shared" si="0"/>
        <v>0</v>
      </c>
      <c r="V40" s="7">
        <f t="shared" si="1"/>
        <v>0</v>
      </c>
    </row>
    <row r="41" spans="1:22" ht="30.75" customHeight="1">
      <c r="A41" s="26" t="s">
        <v>26</v>
      </c>
      <c r="B41" s="88" t="s">
        <v>27</v>
      </c>
      <c r="C41" s="89"/>
      <c r="D41" s="27">
        <f>D42+D53+D55+D68+D81+D98+D121</f>
        <v>2275099024</v>
      </c>
      <c r="E41" s="27">
        <f>E42+E53+E55+E68+E81+E98+E121</f>
        <v>780774280</v>
      </c>
      <c r="F41" s="47">
        <f>E41/D41</f>
        <v>0.3431825479962054</v>
      </c>
      <c r="G41" s="27">
        <f>G42+G53+G55+G68+G81+G98+G121</f>
        <v>346741150</v>
      </c>
      <c r="H41" s="47">
        <f>G41/D41</f>
        <v>0.1524070584806334</v>
      </c>
      <c r="I41" s="27">
        <f>I42+I53+I55+I68+I81+I98+I121</f>
        <v>3009121110</v>
      </c>
      <c r="J41" s="47">
        <f>I41/D41</f>
        <v>1.322633027510806</v>
      </c>
      <c r="K41" s="27">
        <f>K42+K53+K55+K68+K81+K98+K121</f>
        <v>702792326</v>
      </c>
      <c r="L41" s="47">
        <f>K41/D41</f>
        <v>0.30890625796338966</v>
      </c>
      <c r="M41" s="27">
        <f>M42+M53+M55+M68+M81+M98+M121</f>
        <v>4022782040</v>
      </c>
      <c r="N41" s="47">
        <f>M41/D41</f>
        <v>1.7681788781779197</v>
      </c>
      <c r="O41" s="27">
        <f>O42+O53+O55+O68+O81+O98+O121</f>
        <v>1652428002</v>
      </c>
      <c r="P41" s="47">
        <f>O41/D41</f>
        <v>0.7263103647659075</v>
      </c>
      <c r="Q41" s="27">
        <f>Q42+Q53+Q55+Q68+Q81+Q98+Q121</f>
        <v>2275099024</v>
      </c>
      <c r="R41" s="47">
        <f>Q41/D41</f>
        <v>1</v>
      </c>
      <c r="S41" s="27">
        <f>S42+S53+S55+S68+S81+S98+S121</f>
        <v>2270168275</v>
      </c>
      <c r="T41" s="47">
        <f>S41/Q41</f>
        <v>0.9978327321369376</v>
      </c>
      <c r="U41" s="1">
        <f t="shared" si="0"/>
        <v>10087776454</v>
      </c>
      <c r="V41" s="7">
        <f t="shared" si="1"/>
        <v>4.433994453684931</v>
      </c>
    </row>
    <row r="42" spans="1:25" ht="24.75" customHeight="1">
      <c r="A42" s="28">
        <v>1</v>
      </c>
      <c r="B42" s="67" t="s">
        <v>28</v>
      </c>
      <c r="C42" s="68"/>
      <c r="D42" s="24">
        <v>42227500</v>
      </c>
      <c r="E42" s="24">
        <v>11784000</v>
      </c>
      <c r="F42" s="39">
        <f>E42/D42</f>
        <v>0.2790598543603102</v>
      </c>
      <c r="G42" s="24">
        <v>3356000</v>
      </c>
      <c r="H42" s="39">
        <f>G42/D42</f>
        <v>0.07947427624178556</v>
      </c>
      <c r="I42" s="24">
        <f>E42+W42</f>
        <v>119220500</v>
      </c>
      <c r="J42" s="39">
        <f>I42/D42</f>
        <v>2.8232905097389143</v>
      </c>
      <c r="K42" s="24">
        <v>16217000</v>
      </c>
      <c r="L42" s="39">
        <f>K42/D42</f>
        <v>0.38403883725060683</v>
      </c>
      <c r="M42" s="24">
        <f>I42+X42</f>
        <v>143432000</v>
      </c>
      <c r="N42" s="39">
        <f>M42/D42</f>
        <v>3.3966491030726425</v>
      </c>
      <c r="O42" s="24">
        <v>22217000</v>
      </c>
      <c r="P42" s="39">
        <f>O42/D42</f>
        <v>0.5261263394707241</v>
      </c>
      <c r="Q42" s="24">
        <v>42227500</v>
      </c>
      <c r="R42" s="39">
        <f>Q42/D42</f>
        <v>1</v>
      </c>
      <c r="S42" s="24">
        <v>42222500</v>
      </c>
      <c r="T42" s="39">
        <f>S42/Q42</f>
        <v>0.9998815937481499</v>
      </c>
      <c r="U42" s="1">
        <f t="shared" si="0"/>
        <v>316664000</v>
      </c>
      <c r="V42" s="7">
        <f t="shared" si="1"/>
        <v>7.498999467171867</v>
      </c>
      <c r="W42" s="2">
        <v>107436500</v>
      </c>
      <c r="X42" s="2">
        <v>24211500</v>
      </c>
      <c r="Y42" s="2">
        <v>30458000</v>
      </c>
    </row>
    <row r="43" spans="1:22" ht="19.5" customHeight="1">
      <c r="A43" s="29"/>
      <c r="B43" s="34" t="s">
        <v>88</v>
      </c>
      <c r="C43" s="34" t="s">
        <v>97</v>
      </c>
      <c r="D43" s="42"/>
      <c r="E43" s="40"/>
      <c r="F43" s="41"/>
      <c r="G43" s="42"/>
      <c r="H43" s="43"/>
      <c r="I43" s="43"/>
      <c r="J43" s="41"/>
      <c r="K43" s="42"/>
      <c r="L43" s="43"/>
      <c r="M43" s="43"/>
      <c r="N43" s="41"/>
      <c r="O43" s="42"/>
      <c r="P43" s="43"/>
      <c r="Q43" s="43"/>
      <c r="R43" s="41"/>
      <c r="S43" s="42"/>
      <c r="T43" s="43"/>
      <c r="U43" s="1">
        <f aca="true" t="shared" si="2" ref="U43:U74">Q43+M43+I43+E43</f>
        <v>0</v>
      </c>
      <c r="V43" s="7">
        <f aca="true" t="shared" si="3" ref="V43:V74">R43+N43+J43+F43</f>
        <v>0</v>
      </c>
    </row>
    <row r="44" spans="1:22" ht="21" customHeight="1">
      <c r="A44" s="15"/>
      <c r="B44" s="34" t="s">
        <v>89</v>
      </c>
      <c r="C44" s="34" t="s">
        <v>98</v>
      </c>
      <c r="D44" s="42"/>
      <c r="E44" s="40"/>
      <c r="F44" s="41"/>
      <c r="G44" s="42"/>
      <c r="H44" s="43"/>
      <c r="I44" s="43"/>
      <c r="J44" s="41"/>
      <c r="K44" s="42"/>
      <c r="L44" s="43"/>
      <c r="M44" s="43"/>
      <c r="N44" s="41"/>
      <c r="O44" s="42"/>
      <c r="P44" s="43"/>
      <c r="Q44" s="43"/>
      <c r="R44" s="41"/>
      <c r="S44" s="42"/>
      <c r="T44" s="43"/>
      <c r="U44" s="1">
        <f t="shared" si="2"/>
        <v>0</v>
      </c>
      <c r="V44" s="7">
        <f t="shared" si="3"/>
        <v>0</v>
      </c>
    </row>
    <row r="45" spans="1:22" ht="19.5" customHeight="1">
      <c r="A45" s="15"/>
      <c r="B45" s="34" t="s">
        <v>90</v>
      </c>
      <c r="C45" s="34" t="s">
        <v>99</v>
      </c>
      <c r="D45" s="42"/>
      <c r="E45" s="40"/>
      <c r="F45" s="41"/>
      <c r="G45" s="42"/>
      <c r="H45" s="43"/>
      <c r="I45" s="43"/>
      <c r="J45" s="41"/>
      <c r="K45" s="42"/>
      <c r="L45" s="43"/>
      <c r="M45" s="43"/>
      <c r="N45" s="41"/>
      <c r="O45" s="42"/>
      <c r="P45" s="43"/>
      <c r="Q45" s="43"/>
      <c r="R45" s="41"/>
      <c r="S45" s="42"/>
      <c r="T45" s="43"/>
      <c r="U45" s="1">
        <f t="shared" si="2"/>
        <v>0</v>
      </c>
      <c r="V45" s="7">
        <f t="shared" si="3"/>
        <v>0</v>
      </c>
    </row>
    <row r="46" spans="1:22" ht="20.25" customHeight="1">
      <c r="A46" s="15"/>
      <c r="B46" s="34" t="s">
        <v>100</v>
      </c>
      <c r="C46" s="34" t="s">
        <v>101</v>
      </c>
      <c r="D46" s="42"/>
      <c r="E46" s="40"/>
      <c r="F46" s="41"/>
      <c r="G46" s="42"/>
      <c r="H46" s="43"/>
      <c r="I46" s="43"/>
      <c r="J46" s="41"/>
      <c r="K46" s="42"/>
      <c r="L46" s="43"/>
      <c r="M46" s="43"/>
      <c r="N46" s="41"/>
      <c r="O46" s="42"/>
      <c r="P46" s="43"/>
      <c r="Q46" s="43"/>
      <c r="R46" s="41"/>
      <c r="S46" s="42"/>
      <c r="T46" s="43"/>
      <c r="U46" s="1">
        <f t="shared" si="2"/>
        <v>0</v>
      </c>
      <c r="V46" s="7">
        <f t="shared" si="3"/>
        <v>0</v>
      </c>
    </row>
    <row r="47" spans="1:22" ht="21" customHeight="1">
      <c r="A47" s="15"/>
      <c r="B47" s="34" t="s">
        <v>91</v>
      </c>
      <c r="C47" s="34" t="s">
        <v>18</v>
      </c>
      <c r="D47" s="42"/>
      <c r="E47" s="40"/>
      <c r="F47" s="41"/>
      <c r="G47" s="42"/>
      <c r="H47" s="43"/>
      <c r="I47" s="43"/>
      <c r="J47" s="41"/>
      <c r="K47" s="42"/>
      <c r="L47" s="43"/>
      <c r="M47" s="43"/>
      <c r="N47" s="41"/>
      <c r="O47" s="42"/>
      <c r="P47" s="43"/>
      <c r="Q47" s="43"/>
      <c r="R47" s="41"/>
      <c r="S47" s="42"/>
      <c r="T47" s="43"/>
      <c r="U47" s="1">
        <f t="shared" si="2"/>
        <v>0</v>
      </c>
      <c r="V47" s="7">
        <f t="shared" si="3"/>
        <v>0</v>
      </c>
    </row>
    <row r="48" spans="1:22" ht="15" customHeight="1">
      <c r="A48" s="15"/>
      <c r="B48" s="34" t="s">
        <v>92</v>
      </c>
      <c r="C48" s="34" t="s">
        <v>105</v>
      </c>
      <c r="D48" s="42"/>
      <c r="E48" s="40"/>
      <c r="F48" s="41"/>
      <c r="G48" s="42"/>
      <c r="H48" s="43"/>
      <c r="I48" s="43"/>
      <c r="J48" s="41"/>
      <c r="K48" s="42"/>
      <c r="L48" s="43"/>
      <c r="M48" s="43"/>
      <c r="N48" s="41"/>
      <c r="O48" s="42"/>
      <c r="P48" s="43"/>
      <c r="Q48" s="43"/>
      <c r="R48" s="41"/>
      <c r="S48" s="42"/>
      <c r="T48" s="43"/>
      <c r="U48" s="1">
        <f t="shared" si="2"/>
        <v>0</v>
      </c>
      <c r="V48" s="7">
        <f t="shared" si="3"/>
        <v>0</v>
      </c>
    </row>
    <row r="49" spans="1:22" ht="19.5" customHeight="1">
      <c r="A49" s="15"/>
      <c r="B49" s="34" t="s">
        <v>93</v>
      </c>
      <c r="C49" s="34" t="s">
        <v>103</v>
      </c>
      <c r="D49" s="42"/>
      <c r="E49" s="40"/>
      <c r="F49" s="41"/>
      <c r="G49" s="42"/>
      <c r="H49" s="43"/>
      <c r="I49" s="43"/>
      <c r="J49" s="41"/>
      <c r="K49" s="42"/>
      <c r="L49" s="43"/>
      <c r="M49" s="43"/>
      <c r="N49" s="41"/>
      <c r="O49" s="42"/>
      <c r="P49" s="43"/>
      <c r="Q49" s="43"/>
      <c r="R49" s="41"/>
      <c r="S49" s="42"/>
      <c r="T49" s="43"/>
      <c r="U49" s="1">
        <f t="shared" si="2"/>
        <v>0</v>
      </c>
      <c r="V49" s="7">
        <f t="shared" si="3"/>
        <v>0</v>
      </c>
    </row>
    <row r="50" spans="1:22" ht="15" customHeight="1">
      <c r="A50" s="15"/>
      <c r="B50" s="34" t="s">
        <v>94</v>
      </c>
      <c r="C50" s="34" t="s">
        <v>104</v>
      </c>
      <c r="D50" s="42"/>
      <c r="E50" s="40"/>
      <c r="F50" s="41"/>
      <c r="G50" s="42"/>
      <c r="H50" s="43"/>
      <c r="I50" s="43"/>
      <c r="J50" s="41"/>
      <c r="K50" s="42"/>
      <c r="L50" s="43"/>
      <c r="M50" s="43"/>
      <c r="N50" s="41"/>
      <c r="O50" s="42"/>
      <c r="P50" s="43"/>
      <c r="Q50" s="43"/>
      <c r="R50" s="41"/>
      <c r="S50" s="42"/>
      <c r="T50" s="43"/>
      <c r="U50" s="1">
        <f t="shared" si="2"/>
        <v>0</v>
      </c>
      <c r="V50" s="7">
        <f t="shared" si="3"/>
        <v>0</v>
      </c>
    </row>
    <row r="51" spans="1:22" ht="21" customHeight="1">
      <c r="A51" s="15"/>
      <c r="B51" s="34" t="s">
        <v>95</v>
      </c>
      <c r="C51" s="34" t="s">
        <v>99</v>
      </c>
      <c r="D51" s="42"/>
      <c r="E51" s="40"/>
      <c r="F51" s="41"/>
      <c r="G51" s="42"/>
      <c r="H51" s="43"/>
      <c r="I51" s="43"/>
      <c r="J51" s="41"/>
      <c r="K51" s="42"/>
      <c r="L51" s="43"/>
      <c r="M51" s="43"/>
      <c r="N51" s="41"/>
      <c r="O51" s="42"/>
      <c r="P51" s="43"/>
      <c r="Q51" s="43"/>
      <c r="R51" s="41"/>
      <c r="S51" s="42"/>
      <c r="T51" s="43"/>
      <c r="U51" s="1">
        <f t="shared" si="2"/>
        <v>0</v>
      </c>
      <c r="V51" s="7">
        <f t="shared" si="3"/>
        <v>0</v>
      </c>
    </row>
    <row r="52" spans="1:22" ht="15.75" customHeight="1">
      <c r="A52" s="30"/>
      <c r="B52" s="34" t="s">
        <v>96</v>
      </c>
      <c r="C52" s="34" t="s">
        <v>17</v>
      </c>
      <c r="D52" s="42"/>
      <c r="E52" s="40"/>
      <c r="F52" s="41"/>
      <c r="G52" s="42"/>
      <c r="H52" s="43"/>
      <c r="I52" s="43"/>
      <c r="J52" s="41"/>
      <c r="K52" s="42"/>
      <c r="L52" s="43"/>
      <c r="M52" s="43"/>
      <c r="N52" s="41"/>
      <c r="O52" s="42"/>
      <c r="P52" s="43"/>
      <c r="Q52" s="43"/>
      <c r="R52" s="41"/>
      <c r="S52" s="42"/>
      <c r="T52" s="43"/>
      <c r="U52" s="1">
        <f t="shared" si="2"/>
        <v>0</v>
      </c>
      <c r="V52" s="7">
        <f t="shared" si="3"/>
        <v>0</v>
      </c>
    </row>
    <row r="53" spans="1:25" ht="25.5" customHeight="1">
      <c r="A53" s="31">
        <v>2</v>
      </c>
      <c r="B53" s="67" t="s">
        <v>29</v>
      </c>
      <c r="C53" s="68"/>
      <c r="D53" s="24">
        <f>D54</f>
        <v>80192184</v>
      </c>
      <c r="E53" s="24">
        <v>38107300</v>
      </c>
      <c r="F53" s="39">
        <f>E53/D53</f>
        <v>0.4751996778139875</v>
      </c>
      <c r="G53" s="24">
        <v>13339358</v>
      </c>
      <c r="H53" s="39">
        <f>G53/D53</f>
        <v>0.16634237072281258</v>
      </c>
      <c r="I53" s="24">
        <f>E53+W53</f>
        <v>64275300</v>
      </c>
      <c r="J53" s="39">
        <f>I53/D53</f>
        <v>0.8015157686689266</v>
      </c>
      <c r="K53" s="24">
        <v>35594196</v>
      </c>
      <c r="L53" s="39">
        <f>K53/D53</f>
        <v>0.44386116232973527</v>
      </c>
      <c r="M53" s="24">
        <f>I53+X53</f>
        <v>89000700</v>
      </c>
      <c r="N53" s="39">
        <f>M53/D53</f>
        <v>1.1098425751816412</v>
      </c>
      <c r="O53" s="24">
        <v>54449034</v>
      </c>
      <c r="P53" s="39">
        <f>O53/D53</f>
        <v>0.6789818070050319</v>
      </c>
      <c r="Q53" s="24">
        <v>80192184</v>
      </c>
      <c r="R53" s="39">
        <f>Q53/D53</f>
        <v>1</v>
      </c>
      <c r="S53" s="24">
        <v>80091421</v>
      </c>
      <c r="T53" s="39">
        <f>S53/Q53</f>
        <v>0.9987434810355084</v>
      </c>
      <c r="U53" s="1">
        <f t="shared" si="2"/>
        <v>271575484</v>
      </c>
      <c r="V53" s="7">
        <f t="shared" si="3"/>
        <v>3.3865580216645554</v>
      </c>
      <c r="W53" s="2">
        <v>26168000</v>
      </c>
      <c r="X53" s="2">
        <v>24725400</v>
      </c>
      <c r="Y53" s="2">
        <v>29961084</v>
      </c>
    </row>
    <row r="54" spans="1:22" ht="17.25" customHeight="1">
      <c r="A54" s="29"/>
      <c r="B54" s="34" t="s">
        <v>106</v>
      </c>
      <c r="C54" s="34" t="s">
        <v>18</v>
      </c>
      <c r="D54" s="25">
        <v>80192184</v>
      </c>
      <c r="E54" s="40"/>
      <c r="F54" s="41"/>
      <c r="G54" s="42"/>
      <c r="H54" s="43"/>
      <c r="I54" s="43"/>
      <c r="J54" s="41"/>
      <c r="K54" s="42"/>
      <c r="L54" s="43"/>
      <c r="M54" s="43"/>
      <c r="N54" s="41"/>
      <c r="O54" s="42"/>
      <c r="P54" s="43"/>
      <c r="Q54" s="43"/>
      <c r="R54" s="41"/>
      <c r="S54" s="42"/>
      <c r="T54" s="40"/>
      <c r="U54" s="1">
        <f t="shared" si="2"/>
        <v>0</v>
      </c>
      <c r="V54" s="7">
        <f t="shared" si="3"/>
        <v>0</v>
      </c>
    </row>
    <row r="55" spans="1:25" ht="24" customHeight="1">
      <c r="A55" s="13">
        <v>3</v>
      </c>
      <c r="B55" s="67" t="s">
        <v>31</v>
      </c>
      <c r="C55" s="68"/>
      <c r="D55" s="24">
        <v>65024400</v>
      </c>
      <c r="E55" s="24">
        <v>59154400</v>
      </c>
      <c r="F55" s="39">
        <f>E55/D55</f>
        <v>0.9097261950898432</v>
      </c>
      <c r="G55" s="24">
        <v>46969400</v>
      </c>
      <c r="H55" s="39">
        <f>G55/D55</f>
        <v>0.7223350003998499</v>
      </c>
      <c r="I55" s="24">
        <f>E55+W55</f>
        <v>111889400</v>
      </c>
      <c r="J55" s="39">
        <f>I55/D55</f>
        <v>1.7207294492528957</v>
      </c>
      <c r="K55" s="24">
        <v>61124400</v>
      </c>
      <c r="L55" s="39">
        <f>K55/D55</f>
        <v>0.9400225146252791</v>
      </c>
      <c r="M55" s="24">
        <f>I55+X55</f>
        <v>290676900</v>
      </c>
      <c r="N55" s="39">
        <f>M55/D55</f>
        <v>4.470274235517744</v>
      </c>
      <c r="O55" s="24">
        <v>61124400</v>
      </c>
      <c r="P55" s="39">
        <f>O55/D55</f>
        <v>0.9400225146252791</v>
      </c>
      <c r="Q55" s="24">
        <v>65024400</v>
      </c>
      <c r="R55" s="39">
        <f>Q55/D55</f>
        <v>1</v>
      </c>
      <c r="S55" s="24">
        <v>65024400</v>
      </c>
      <c r="T55" s="39">
        <f>S55/Q55</f>
        <v>1</v>
      </c>
      <c r="U55" s="1">
        <f t="shared" si="2"/>
        <v>526745100</v>
      </c>
      <c r="V55" s="7">
        <f t="shared" si="3"/>
        <v>8.100729879860483</v>
      </c>
      <c r="W55" s="2">
        <v>52735000</v>
      </c>
      <c r="X55" s="2">
        <v>178787500</v>
      </c>
      <c r="Y55" s="2">
        <v>175239000</v>
      </c>
    </row>
    <row r="56" spans="1:22" ht="15.75" customHeight="1">
      <c r="A56" s="21"/>
      <c r="B56" s="34" t="s">
        <v>124</v>
      </c>
      <c r="C56" s="34" t="s">
        <v>102</v>
      </c>
      <c r="D56" s="42"/>
      <c r="E56" s="43"/>
      <c r="F56" s="41"/>
      <c r="G56" s="42"/>
      <c r="H56" s="43"/>
      <c r="I56" s="43"/>
      <c r="J56" s="41"/>
      <c r="K56" s="42"/>
      <c r="L56" s="43"/>
      <c r="M56" s="43"/>
      <c r="N56" s="41"/>
      <c r="O56" s="42"/>
      <c r="P56" s="43"/>
      <c r="Q56" s="43"/>
      <c r="R56" s="41"/>
      <c r="S56" s="42"/>
      <c r="T56" s="43"/>
      <c r="U56" s="1">
        <f t="shared" si="2"/>
        <v>0</v>
      </c>
      <c r="V56" s="7">
        <f t="shared" si="3"/>
        <v>0</v>
      </c>
    </row>
    <row r="57" spans="1:22" ht="15.75" customHeight="1">
      <c r="A57" s="21"/>
      <c r="B57" s="34" t="s">
        <v>107</v>
      </c>
      <c r="C57" s="34" t="s">
        <v>102</v>
      </c>
      <c r="D57" s="42"/>
      <c r="E57" s="43"/>
      <c r="F57" s="41"/>
      <c r="G57" s="42"/>
      <c r="H57" s="43"/>
      <c r="I57" s="43"/>
      <c r="J57" s="41"/>
      <c r="K57" s="42"/>
      <c r="L57" s="43"/>
      <c r="M57" s="43"/>
      <c r="N57" s="41"/>
      <c r="O57" s="42"/>
      <c r="P57" s="43"/>
      <c r="Q57" s="43"/>
      <c r="R57" s="41"/>
      <c r="S57" s="42"/>
      <c r="T57" s="43"/>
      <c r="U57" s="1">
        <f t="shared" si="2"/>
        <v>0</v>
      </c>
      <c r="V57" s="7">
        <f t="shared" si="3"/>
        <v>0</v>
      </c>
    </row>
    <row r="58" spans="1:22" ht="14.25" customHeight="1">
      <c r="A58" s="21"/>
      <c r="B58" s="34" t="s">
        <v>108</v>
      </c>
      <c r="C58" s="34" t="s">
        <v>102</v>
      </c>
      <c r="D58" s="42"/>
      <c r="E58" s="43"/>
      <c r="F58" s="41"/>
      <c r="G58" s="42"/>
      <c r="H58" s="43"/>
      <c r="I58" s="43"/>
      <c r="J58" s="41"/>
      <c r="K58" s="42"/>
      <c r="L58" s="43"/>
      <c r="M58" s="43"/>
      <c r="N58" s="41"/>
      <c r="O58" s="42"/>
      <c r="P58" s="43"/>
      <c r="Q58" s="43"/>
      <c r="R58" s="41"/>
      <c r="S58" s="42"/>
      <c r="T58" s="43"/>
      <c r="U58" s="1">
        <f t="shared" si="2"/>
        <v>0</v>
      </c>
      <c r="V58" s="7">
        <f t="shared" si="3"/>
        <v>0</v>
      </c>
    </row>
    <row r="59" spans="1:22" ht="15.75" customHeight="1">
      <c r="A59" s="21"/>
      <c r="B59" s="34" t="s">
        <v>109</v>
      </c>
      <c r="C59" s="34" t="s">
        <v>102</v>
      </c>
      <c r="D59" s="42"/>
      <c r="E59" s="43"/>
      <c r="F59" s="41"/>
      <c r="G59" s="42"/>
      <c r="H59" s="43"/>
      <c r="I59" s="43"/>
      <c r="J59" s="41"/>
      <c r="K59" s="42"/>
      <c r="L59" s="43"/>
      <c r="M59" s="43"/>
      <c r="N59" s="41"/>
      <c r="O59" s="42"/>
      <c r="P59" s="43"/>
      <c r="Q59" s="43"/>
      <c r="R59" s="41"/>
      <c r="S59" s="42"/>
      <c r="T59" s="43"/>
      <c r="U59" s="1">
        <f t="shared" si="2"/>
        <v>0</v>
      </c>
      <c r="V59" s="7">
        <f t="shared" si="3"/>
        <v>0</v>
      </c>
    </row>
    <row r="60" spans="1:22" ht="15">
      <c r="A60" s="21"/>
      <c r="B60" s="34" t="s">
        <v>110</v>
      </c>
      <c r="C60" s="34" t="s">
        <v>111</v>
      </c>
      <c r="D60" s="42"/>
      <c r="E60" s="43"/>
      <c r="F60" s="41"/>
      <c r="G60" s="42"/>
      <c r="H60" s="43"/>
      <c r="I60" s="43"/>
      <c r="J60" s="41"/>
      <c r="K60" s="42"/>
      <c r="L60" s="43"/>
      <c r="M60" s="43"/>
      <c r="N60" s="41"/>
      <c r="O60" s="42"/>
      <c r="P60" s="43"/>
      <c r="Q60" s="43"/>
      <c r="R60" s="41"/>
      <c r="S60" s="42"/>
      <c r="T60" s="43"/>
      <c r="U60" s="1">
        <f t="shared" si="2"/>
        <v>0</v>
      </c>
      <c r="V60" s="7">
        <f t="shared" si="3"/>
        <v>0</v>
      </c>
    </row>
    <row r="61" spans="1:22" ht="13.5" customHeight="1">
      <c r="A61" s="21"/>
      <c r="B61" s="34" t="s">
        <v>112</v>
      </c>
      <c r="C61" s="34" t="s">
        <v>113</v>
      </c>
      <c r="D61" s="42"/>
      <c r="E61" s="43"/>
      <c r="F61" s="41"/>
      <c r="G61" s="42"/>
      <c r="H61" s="43"/>
      <c r="I61" s="43"/>
      <c r="J61" s="41"/>
      <c r="K61" s="42"/>
      <c r="L61" s="43"/>
      <c r="M61" s="43"/>
      <c r="N61" s="41"/>
      <c r="O61" s="42"/>
      <c r="P61" s="43"/>
      <c r="Q61" s="43"/>
      <c r="R61" s="41"/>
      <c r="S61" s="42"/>
      <c r="T61" s="43"/>
      <c r="U61" s="1">
        <f t="shared" si="2"/>
        <v>0</v>
      </c>
      <c r="V61" s="7">
        <f t="shared" si="3"/>
        <v>0</v>
      </c>
    </row>
    <row r="62" spans="1:22" ht="15" customHeight="1">
      <c r="A62" s="21"/>
      <c r="B62" s="34" t="s">
        <v>114</v>
      </c>
      <c r="C62" s="34" t="s">
        <v>115</v>
      </c>
      <c r="D62" s="42"/>
      <c r="E62" s="43"/>
      <c r="F62" s="41"/>
      <c r="G62" s="42"/>
      <c r="H62" s="43"/>
      <c r="I62" s="43"/>
      <c r="J62" s="41"/>
      <c r="K62" s="42"/>
      <c r="L62" s="43"/>
      <c r="M62" s="43"/>
      <c r="N62" s="41"/>
      <c r="O62" s="42"/>
      <c r="P62" s="43"/>
      <c r="Q62" s="43"/>
      <c r="R62" s="41"/>
      <c r="S62" s="42"/>
      <c r="T62" s="43"/>
      <c r="U62" s="1">
        <f t="shared" si="2"/>
        <v>0</v>
      </c>
      <c r="V62" s="7">
        <f t="shared" si="3"/>
        <v>0</v>
      </c>
    </row>
    <row r="63" spans="1:22" ht="15" customHeight="1">
      <c r="A63" s="21"/>
      <c r="B63" s="34" t="s">
        <v>116</v>
      </c>
      <c r="C63" s="34" t="s">
        <v>111</v>
      </c>
      <c r="D63" s="42"/>
      <c r="E63" s="43"/>
      <c r="F63" s="41"/>
      <c r="G63" s="42"/>
      <c r="H63" s="43"/>
      <c r="I63" s="43"/>
      <c r="J63" s="41"/>
      <c r="K63" s="42"/>
      <c r="L63" s="43"/>
      <c r="M63" s="43"/>
      <c r="N63" s="41"/>
      <c r="O63" s="42"/>
      <c r="P63" s="43"/>
      <c r="Q63" s="43"/>
      <c r="R63" s="41"/>
      <c r="S63" s="42"/>
      <c r="T63" s="43"/>
      <c r="U63" s="1">
        <f t="shared" si="2"/>
        <v>0</v>
      </c>
      <c r="V63" s="7">
        <f t="shared" si="3"/>
        <v>0</v>
      </c>
    </row>
    <row r="64" spans="1:22" ht="14.25" customHeight="1">
      <c r="A64" s="21"/>
      <c r="B64" s="34" t="s">
        <v>117</v>
      </c>
      <c r="C64" s="34" t="s">
        <v>118</v>
      </c>
      <c r="D64" s="42"/>
      <c r="E64" s="43"/>
      <c r="F64" s="41"/>
      <c r="G64" s="42"/>
      <c r="H64" s="43"/>
      <c r="I64" s="43"/>
      <c r="J64" s="41"/>
      <c r="K64" s="42"/>
      <c r="L64" s="43"/>
      <c r="M64" s="43"/>
      <c r="N64" s="41"/>
      <c r="O64" s="42"/>
      <c r="P64" s="43"/>
      <c r="Q64" s="43"/>
      <c r="R64" s="41"/>
      <c r="S64" s="42"/>
      <c r="T64" s="43"/>
      <c r="U64" s="1">
        <f t="shared" si="2"/>
        <v>0</v>
      </c>
      <c r="V64" s="7">
        <f t="shared" si="3"/>
        <v>0</v>
      </c>
    </row>
    <row r="65" spans="1:22" ht="19.5" customHeight="1">
      <c r="A65" s="21"/>
      <c r="B65" s="34" t="s">
        <v>119</v>
      </c>
      <c r="C65" s="34" t="s">
        <v>120</v>
      </c>
      <c r="D65" s="42"/>
      <c r="E65" s="43"/>
      <c r="F65" s="41"/>
      <c r="G65" s="42"/>
      <c r="H65" s="43"/>
      <c r="I65" s="43"/>
      <c r="J65" s="41"/>
      <c r="K65" s="42"/>
      <c r="L65" s="43"/>
      <c r="M65" s="43"/>
      <c r="N65" s="41"/>
      <c r="O65" s="42"/>
      <c r="P65" s="43"/>
      <c r="Q65" s="43"/>
      <c r="R65" s="41"/>
      <c r="S65" s="42"/>
      <c r="T65" s="43"/>
      <c r="U65" s="1">
        <f t="shared" si="2"/>
        <v>0</v>
      </c>
      <c r="V65" s="7">
        <f t="shared" si="3"/>
        <v>0</v>
      </c>
    </row>
    <row r="66" spans="1:22" ht="18" customHeight="1">
      <c r="A66" s="21"/>
      <c r="B66" s="34" t="s">
        <v>121</v>
      </c>
      <c r="C66" s="34" t="s">
        <v>122</v>
      </c>
      <c r="D66" s="42"/>
      <c r="E66" s="43"/>
      <c r="F66" s="41"/>
      <c r="G66" s="42"/>
      <c r="H66" s="43"/>
      <c r="I66" s="43"/>
      <c r="J66" s="41"/>
      <c r="K66" s="42"/>
      <c r="L66" s="43"/>
      <c r="M66" s="43"/>
      <c r="N66" s="41"/>
      <c r="O66" s="42"/>
      <c r="P66" s="43"/>
      <c r="Q66" s="43"/>
      <c r="R66" s="41"/>
      <c r="S66" s="42"/>
      <c r="T66" s="43"/>
      <c r="U66" s="1">
        <f t="shared" si="2"/>
        <v>0</v>
      </c>
      <c r="V66" s="7">
        <f t="shared" si="3"/>
        <v>0</v>
      </c>
    </row>
    <row r="67" spans="1:22" ht="14.25" customHeight="1">
      <c r="A67" s="21"/>
      <c r="B67" s="58" t="s">
        <v>123</v>
      </c>
      <c r="C67" s="58" t="s">
        <v>102</v>
      </c>
      <c r="D67" s="59"/>
      <c r="E67" s="43"/>
      <c r="F67" s="41"/>
      <c r="G67" s="59"/>
      <c r="H67" s="43"/>
      <c r="I67" s="43"/>
      <c r="J67" s="41"/>
      <c r="K67" s="59"/>
      <c r="L67" s="43"/>
      <c r="M67" s="43"/>
      <c r="N67" s="41"/>
      <c r="O67" s="59"/>
      <c r="P67" s="43"/>
      <c r="Q67" s="43"/>
      <c r="R67" s="41"/>
      <c r="S67" s="59"/>
      <c r="T67" s="43"/>
      <c r="U67" s="1">
        <f t="shared" si="2"/>
        <v>0</v>
      </c>
      <c r="V67" s="7">
        <f t="shared" si="3"/>
        <v>0</v>
      </c>
    </row>
    <row r="68" spans="1:25" ht="29.25" customHeight="1">
      <c r="A68" s="13">
        <v>4</v>
      </c>
      <c r="B68" s="66" t="s">
        <v>32</v>
      </c>
      <c r="C68" s="66"/>
      <c r="D68" s="24">
        <v>587680320</v>
      </c>
      <c r="E68" s="24">
        <v>277252180</v>
      </c>
      <c r="F68" s="39">
        <f>E68/D68</f>
        <v>0.4717738038258623</v>
      </c>
      <c r="G68" s="24">
        <v>60193164</v>
      </c>
      <c r="H68" s="39">
        <f>G68/D68</f>
        <v>0.10242501229239734</v>
      </c>
      <c r="I68" s="24">
        <f>E68+W68</f>
        <v>668585160</v>
      </c>
      <c r="J68" s="39">
        <f>I68/D68</f>
        <v>1.137668111806092</v>
      </c>
      <c r="K68" s="24">
        <v>133581610</v>
      </c>
      <c r="L68" s="39">
        <f>K68/D68</f>
        <v>0.22730318755611895</v>
      </c>
      <c r="M68" s="24">
        <f>I68+X68</f>
        <v>951456740</v>
      </c>
      <c r="N68" s="39">
        <f>M68/D68</f>
        <v>1.619003916959479</v>
      </c>
      <c r="O68" s="24">
        <v>510100556</v>
      </c>
      <c r="P68" s="39">
        <f>O68/D68</f>
        <v>0.8679898554370512</v>
      </c>
      <c r="Q68" s="24">
        <v>587680320</v>
      </c>
      <c r="R68" s="39">
        <f>Q68/D68</f>
        <v>1</v>
      </c>
      <c r="S68" s="24">
        <v>584929018</v>
      </c>
      <c r="T68" s="39">
        <f>S68/Q68</f>
        <v>0.9953183696877922</v>
      </c>
      <c r="U68" s="1">
        <f t="shared" si="2"/>
        <v>2484974400</v>
      </c>
      <c r="V68" s="7">
        <f t="shared" si="3"/>
        <v>4.228445832591434</v>
      </c>
      <c r="W68" s="2">
        <v>391332980</v>
      </c>
      <c r="X68" s="2">
        <v>282871580</v>
      </c>
      <c r="Y68" s="2">
        <v>318998380</v>
      </c>
    </row>
    <row r="69" spans="1:22" ht="24" customHeight="1">
      <c r="A69" s="15"/>
      <c r="B69" s="32" t="s">
        <v>125</v>
      </c>
      <c r="C69" s="32" t="s">
        <v>145</v>
      </c>
      <c r="D69" s="55"/>
      <c r="E69" s="56"/>
      <c r="F69" s="57"/>
      <c r="G69" s="55"/>
      <c r="H69" s="56"/>
      <c r="I69" s="56"/>
      <c r="J69" s="57"/>
      <c r="K69" s="55"/>
      <c r="L69" s="56"/>
      <c r="M69" s="56"/>
      <c r="N69" s="57"/>
      <c r="O69" s="55"/>
      <c r="P69" s="56"/>
      <c r="Q69" s="56"/>
      <c r="R69" s="57"/>
      <c r="S69" s="55"/>
      <c r="T69" s="56"/>
      <c r="U69" s="1">
        <f t="shared" si="2"/>
        <v>0</v>
      </c>
      <c r="V69" s="7">
        <f t="shared" si="3"/>
        <v>0</v>
      </c>
    </row>
    <row r="70" spans="1:22" ht="21" customHeight="1">
      <c r="A70" s="15"/>
      <c r="B70" s="34" t="s">
        <v>126</v>
      </c>
      <c r="C70" s="34" t="s">
        <v>103</v>
      </c>
      <c r="D70" s="42"/>
      <c r="E70" s="43"/>
      <c r="F70" s="41"/>
      <c r="G70" s="42"/>
      <c r="H70" s="43"/>
      <c r="I70" s="43"/>
      <c r="J70" s="41"/>
      <c r="K70" s="42"/>
      <c r="L70" s="43"/>
      <c r="M70" s="43"/>
      <c r="N70" s="41"/>
      <c r="O70" s="42"/>
      <c r="P70" s="43"/>
      <c r="Q70" s="43"/>
      <c r="R70" s="41"/>
      <c r="S70" s="42"/>
      <c r="T70" s="43"/>
      <c r="U70" s="1">
        <f t="shared" si="2"/>
        <v>0</v>
      </c>
      <c r="V70" s="7">
        <f t="shared" si="3"/>
        <v>0</v>
      </c>
    </row>
    <row r="71" spans="1:22" ht="20.25" customHeight="1">
      <c r="A71" s="15"/>
      <c r="B71" s="34" t="s">
        <v>127</v>
      </c>
      <c r="C71" s="34" t="s">
        <v>145</v>
      </c>
      <c r="D71" s="42"/>
      <c r="E71" s="43"/>
      <c r="F71" s="41"/>
      <c r="G71" s="42"/>
      <c r="H71" s="43"/>
      <c r="I71" s="43"/>
      <c r="J71" s="41"/>
      <c r="K71" s="42"/>
      <c r="L71" s="43"/>
      <c r="M71" s="43"/>
      <c r="N71" s="41"/>
      <c r="O71" s="42"/>
      <c r="P71" s="43"/>
      <c r="Q71" s="43"/>
      <c r="R71" s="41"/>
      <c r="S71" s="42"/>
      <c r="T71" s="43"/>
      <c r="U71" s="1">
        <f t="shared" si="2"/>
        <v>0</v>
      </c>
      <c r="V71" s="7">
        <f t="shared" si="3"/>
        <v>0</v>
      </c>
    </row>
    <row r="72" spans="1:22" ht="19.5" customHeight="1">
      <c r="A72" s="15"/>
      <c r="B72" s="34" t="s">
        <v>128</v>
      </c>
      <c r="C72" s="34" t="s">
        <v>146</v>
      </c>
      <c r="D72" s="42"/>
      <c r="E72" s="43"/>
      <c r="F72" s="41"/>
      <c r="G72" s="42"/>
      <c r="H72" s="43"/>
      <c r="I72" s="43"/>
      <c r="J72" s="41"/>
      <c r="K72" s="42"/>
      <c r="L72" s="43"/>
      <c r="M72" s="43"/>
      <c r="N72" s="41"/>
      <c r="O72" s="42"/>
      <c r="P72" s="43"/>
      <c r="Q72" s="43"/>
      <c r="R72" s="41"/>
      <c r="S72" s="42"/>
      <c r="T72" s="43"/>
      <c r="U72" s="1">
        <f t="shared" si="2"/>
        <v>0</v>
      </c>
      <c r="V72" s="7">
        <f t="shared" si="3"/>
        <v>0</v>
      </c>
    </row>
    <row r="73" spans="1:22" ht="21" customHeight="1">
      <c r="A73" s="15"/>
      <c r="B73" s="34" t="s">
        <v>129</v>
      </c>
      <c r="C73" s="34" t="s">
        <v>147</v>
      </c>
      <c r="D73" s="42"/>
      <c r="E73" s="43"/>
      <c r="F73" s="41"/>
      <c r="G73" s="42"/>
      <c r="H73" s="43"/>
      <c r="I73" s="43"/>
      <c r="J73" s="41"/>
      <c r="K73" s="42"/>
      <c r="L73" s="43"/>
      <c r="M73" s="43"/>
      <c r="N73" s="41"/>
      <c r="O73" s="42"/>
      <c r="P73" s="43"/>
      <c r="Q73" s="43"/>
      <c r="R73" s="41"/>
      <c r="S73" s="42"/>
      <c r="T73" s="43"/>
      <c r="U73" s="1">
        <f t="shared" si="2"/>
        <v>0</v>
      </c>
      <c r="V73" s="7">
        <f t="shared" si="3"/>
        <v>0</v>
      </c>
    </row>
    <row r="74" spans="1:22" ht="16.5" customHeight="1">
      <c r="A74" s="15"/>
      <c r="B74" s="34" t="s">
        <v>130</v>
      </c>
      <c r="C74" s="34" t="s">
        <v>145</v>
      </c>
      <c r="D74" s="42"/>
      <c r="E74" s="43"/>
      <c r="F74" s="41"/>
      <c r="G74" s="42"/>
      <c r="H74" s="43"/>
      <c r="I74" s="43"/>
      <c r="J74" s="41"/>
      <c r="K74" s="42"/>
      <c r="L74" s="43"/>
      <c r="M74" s="43"/>
      <c r="N74" s="41"/>
      <c r="O74" s="42"/>
      <c r="P74" s="43"/>
      <c r="Q74" s="43"/>
      <c r="R74" s="41"/>
      <c r="S74" s="42"/>
      <c r="T74" s="43"/>
      <c r="U74" s="1">
        <f t="shared" si="2"/>
        <v>0</v>
      </c>
      <c r="V74" s="7">
        <f t="shared" si="3"/>
        <v>0</v>
      </c>
    </row>
    <row r="75" spans="1:22" ht="19.5" customHeight="1">
      <c r="A75" s="15"/>
      <c r="B75" s="34" t="s">
        <v>119</v>
      </c>
      <c r="C75" s="34" t="s">
        <v>148</v>
      </c>
      <c r="D75" s="42"/>
      <c r="E75" s="43"/>
      <c r="F75" s="41"/>
      <c r="G75" s="42"/>
      <c r="H75" s="43"/>
      <c r="I75" s="43"/>
      <c r="J75" s="41"/>
      <c r="K75" s="42"/>
      <c r="L75" s="43"/>
      <c r="M75" s="43"/>
      <c r="N75" s="41"/>
      <c r="O75" s="42"/>
      <c r="P75" s="43"/>
      <c r="Q75" s="43"/>
      <c r="R75" s="41"/>
      <c r="S75" s="42"/>
      <c r="T75" s="43"/>
      <c r="U75" s="1">
        <f aca="true" t="shared" si="4" ref="U75:U91">Q75+M75+I75+E75</f>
        <v>0</v>
      </c>
      <c r="V75" s="7">
        <f aca="true" t="shared" si="5" ref="V75:V91">R75+N75+J75+F75</f>
        <v>0</v>
      </c>
    </row>
    <row r="76" spans="1:22" ht="23.25" customHeight="1">
      <c r="A76" s="15"/>
      <c r="B76" s="34" t="s">
        <v>88</v>
      </c>
      <c r="C76" s="34" t="s">
        <v>148</v>
      </c>
      <c r="D76" s="42"/>
      <c r="E76" s="43"/>
      <c r="F76" s="41"/>
      <c r="G76" s="42"/>
      <c r="H76" s="43"/>
      <c r="I76" s="43"/>
      <c r="J76" s="41"/>
      <c r="K76" s="42"/>
      <c r="L76" s="43"/>
      <c r="M76" s="43"/>
      <c r="N76" s="41"/>
      <c r="O76" s="42"/>
      <c r="P76" s="43"/>
      <c r="Q76" s="43"/>
      <c r="R76" s="41"/>
      <c r="S76" s="42"/>
      <c r="T76" s="43"/>
      <c r="U76" s="1">
        <f t="shared" si="4"/>
        <v>0</v>
      </c>
      <c r="V76" s="7">
        <f t="shared" si="5"/>
        <v>0</v>
      </c>
    </row>
    <row r="77" spans="1:22" ht="19.5" customHeight="1">
      <c r="A77" s="15"/>
      <c r="B77" s="34" t="s">
        <v>131</v>
      </c>
      <c r="C77" s="34" t="s">
        <v>147</v>
      </c>
      <c r="D77" s="42"/>
      <c r="E77" s="43"/>
      <c r="F77" s="41"/>
      <c r="G77" s="42"/>
      <c r="H77" s="43"/>
      <c r="I77" s="43"/>
      <c r="J77" s="41"/>
      <c r="K77" s="42"/>
      <c r="L77" s="43"/>
      <c r="M77" s="43"/>
      <c r="N77" s="41"/>
      <c r="O77" s="42"/>
      <c r="P77" s="43"/>
      <c r="Q77" s="43"/>
      <c r="R77" s="41"/>
      <c r="S77" s="42"/>
      <c r="T77" s="43"/>
      <c r="U77" s="1">
        <f t="shared" si="4"/>
        <v>0</v>
      </c>
      <c r="V77" s="7">
        <f t="shared" si="5"/>
        <v>0</v>
      </c>
    </row>
    <row r="78" spans="1:22" ht="15.75" customHeight="1">
      <c r="A78" s="15"/>
      <c r="B78" s="34" t="s">
        <v>132</v>
      </c>
      <c r="C78" s="34" t="s">
        <v>103</v>
      </c>
      <c r="D78" s="42"/>
      <c r="E78" s="43"/>
      <c r="F78" s="41"/>
      <c r="G78" s="42"/>
      <c r="H78" s="43"/>
      <c r="I78" s="43"/>
      <c r="J78" s="41"/>
      <c r="K78" s="42"/>
      <c r="L78" s="43"/>
      <c r="M78" s="43"/>
      <c r="N78" s="41"/>
      <c r="O78" s="42"/>
      <c r="P78" s="43"/>
      <c r="Q78" s="43"/>
      <c r="R78" s="41"/>
      <c r="S78" s="42"/>
      <c r="T78" s="43"/>
      <c r="U78" s="1">
        <f t="shared" si="4"/>
        <v>0</v>
      </c>
      <c r="V78" s="7">
        <f t="shared" si="5"/>
        <v>0</v>
      </c>
    </row>
    <row r="79" spans="1:22" ht="22.5" customHeight="1">
      <c r="A79" s="15"/>
      <c r="B79" s="34" t="s">
        <v>133</v>
      </c>
      <c r="C79" s="34" t="s">
        <v>99</v>
      </c>
      <c r="D79" s="42"/>
      <c r="E79" s="43"/>
      <c r="F79" s="41"/>
      <c r="G79" s="42"/>
      <c r="H79" s="43"/>
      <c r="I79" s="43"/>
      <c r="J79" s="41"/>
      <c r="K79" s="42"/>
      <c r="L79" s="43"/>
      <c r="M79" s="43"/>
      <c r="N79" s="41"/>
      <c r="O79" s="42"/>
      <c r="P79" s="43"/>
      <c r="Q79" s="43"/>
      <c r="R79" s="41"/>
      <c r="S79" s="42"/>
      <c r="T79" s="43"/>
      <c r="U79" s="1">
        <f t="shared" si="4"/>
        <v>0</v>
      </c>
      <c r="V79" s="7">
        <f t="shared" si="5"/>
        <v>0</v>
      </c>
    </row>
    <row r="80" spans="1:22" ht="18" customHeight="1">
      <c r="A80" s="15"/>
      <c r="B80" s="34" t="s">
        <v>134</v>
      </c>
      <c r="C80" s="34" t="s">
        <v>145</v>
      </c>
      <c r="D80" s="42"/>
      <c r="E80" s="43"/>
      <c r="F80" s="41"/>
      <c r="G80" s="42"/>
      <c r="H80" s="43"/>
      <c r="I80" s="43"/>
      <c r="J80" s="41"/>
      <c r="K80" s="42"/>
      <c r="L80" s="43"/>
      <c r="M80" s="43"/>
      <c r="N80" s="41"/>
      <c r="O80" s="42"/>
      <c r="P80" s="43"/>
      <c r="Q80" s="43"/>
      <c r="R80" s="41"/>
      <c r="S80" s="42"/>
      <c r="T80" s="43"/>
      <c r="U80" s="1">
        <f t="shared" si="4"/>
        <v>0</v>
      </c>
      <c r="V80" s="7">
        <f t="shared" si="5"/>
        <v>0</v>
      </c>
    </row>
    <row r="81" spans="1:25" ht="27.75" customHeight="1">
      <c r="A81" s="13">
        <v>5</v>
      </c>
      <c r="B81" s="64" t="s">
        <v>33</v>
      </c>
      <c r="C81" s="65"/>
      <c r="D81" s="24">
        <v>816947020</v>
      </c>
      <c r="E81" s="24">
        <v>139694400</v>
      </c>
      <c r="F81" s="39">
        <f>E81/D81</f>
        <v>0.17099566627955873</v>
      </c>
      <c r="G81" s="24">
        <v>86309264</v>
      </c>
      <c r="H81" s="39">
        <f>G81/E81</f>
        <v>0.6178434067507359</v>
      </c>
      <c r="I81" s="24">
        <f>E81+W81</f>
        <v>959497400</v>
      </c>
      <c r="J81" s="39">
        <f>I81/D81</f>
        <v>1.1744915845338417</v>
      </c>
      <c r="K81" s="24">
        <v>249149210</v>
      </c>
      <c r="L81" s="39">
        <f>K81/D81</f>
        <v>0.3049759701675636</v>
      </c>
      <c r="M81" s="24">
        <f>I81+X81</f>
        <v>1134681400</v>
      </c>
      <c r="N81" s="39">
        <f>M81/D81</f>
        <v>1.3889289907685813</v>
      </c>
      <c r="O81" s="24">
        <v>534448156</v>
      </c>
      <c r="P81" s="39">
        <f>O81/D81</f>
        <v>0.6542017326900831</v>
      </c>
      <c r="Q81" s="24">
        <v>816947020</v>
      </c>
      <c r="R81" s="39">
        <f>Q81/D81</f>
        <v>1</v>
      </c>
      <c r="S81" s="24">
        <v>816757618</v>
      </c>
      <c r="T81" s="39">
        <f>S81/Q81</f>
        <v>0.9997681587724012</v>
      </c>
      <c r="U81" s="1">
        <f t="shared" si="4"/>
        <v>3050820220</v>
      </c>
      <c r="V81" s="7">
        <f t="shared" si="5"/>
        <v>3.734416241581982</v>
      </c>
      <c r="W81" s="2">
        <v>819803000</v>
      </c>
      <c r="X81" s="2">
        <v>175184000</v>
      </c>
      <c r="Y81" s="2">
        <v>105019720</v>
      </c>
    </row>
    <row r="82" spans="1:22" ht="21" customHeight="1">
      <c r="A82" s="29"/>
      <c r="B82" s="34" t="s">
        <v>126</v>
      </c>
      <c r="C82" s="34" t="s">
        <v>173</v>
      </c>
      <c r="D82" s="42"/>
      <c r="E82" s="43"/>
      <c r="F82" s="41"/>
      <c r="G82" s="35"/>
      <c r="H82" s="43"/>
      <c r="I82" s="43"/>
      <c r="J82" s="41"/>
      <c r="K82" s="35"/>
      <c r="L82" s="43"/>
      <c r="M82" s="43"/>
      <c r="N82" s="41"/>
      <c r="O82" s="35"/>
      <c r="P82" s="43"/>
      <c r="Q82" s="43"/>
      <c r="R82" s="41"/>
      <c r="S82" s="35"/>
      <c r="T82" s="43"/>
      <c r="U82" s="1">
        <f t="shared" si="4"/>
        <v>0</v>
      </c>
      <c r="V82" s="7">
        <f t="shared" si="5"/>
        <v>0</v>
      </c>
    </row>
    <row r="83" spans="1:22" ht="20.25" customHeight="1">
      <c r="A83" s="15"/>
      <c r="B83" s="34" t="s">
        <v>125</v>
      </c>
      <c r="C83" s="34" t="s">
        <v>174</v>
      </c>
      <c r="D83" s="42"/>
      <c r="E83" s="43"/>
      <c r="F83" s="41"/>
      <c r="G83" s="35"/>
      <c r="H83" s="43"/>
      <c r="I83" s="43"/>
      <c r="J83" s="41"/>
      <c r="K83" s="35"/>
      <c r="L83" s="43"/>
      <c r="M83" s="43"/>
      <c r="N83" s="41"/>
      <c r="O83" s="35"/>
      <c r="P83" s="43"/>
      <c r="Q83" s="43"/>
      <c r="R83" s="41"/>
      <c r="S83" s="35"/>
      <c r="T83" s="43"/>
      <c r="U83" s="1">
        <f t="shared" si="4"/>
        <v>0</v>
      </c>
      <c r="V83" s="7">
        <f t="shared" si="5"/>
        <v>0</v>
      </c>
    </row>
    <row r="84" spans="1:22" ht="21" customHeight="1">
      <c r="A84" s="15"/>
      <c r="B84" s="34" t="s">
        <v>135</v>
      </c>
      <c r="C84" s="34" t="s">
        <v>175</v>
      </c>
      <c r="D84" s="42"/>
      <c r="E84" s="43"/>
      <c r="F84" s="41"/>
      <c r="G84" s="35"/>
      <c r="H84" s="43"/>
      <c r="I84" s="43"/>
      <c r="J84" s="41"/>
      <c r="K84" s="35"/>
      <c r="L84" s="43"/>
      <c r="M84" s="43"/>
      <c r="N84" s="41"/>
      <c r="O84" s="35"/>
      <c r="P84" s="43"/>
      <c r="Q84" s="43"/>
      <c r="R84" s="41"/>
      <c r="S84" s="35"/>
      <c r="T84" s="43"/>
      <c r="U84" s="1">
        <f t="shared" si="4"/>
        <v>0</v>
      </c>
      <c r="V84" s="7">
        <f t="shared" si="5"/>
        <v>0</v>
      </c>
    </row>
    <row r="85" spans="1:22" ht="17.25" customHeight="1">
      <c r="A85" s="15"/>
      <c r="B85" s="34" t="s">
        <v>121</v>
      </c>
      <c r="C85" s="34" t="s">
        <v>176</v>
      </c>
      <c r="D85" s="42"/>
      <c r="E85" s="43"/>
      <c r="F85" s="41"/>
      <c r="G85" s="35"/>
      <c r="H85" s="43"/>
      <c r="I85" s="43"/>
      <c r="J85" s="41"/>
      <c r="K85" s="35"/>
      <c r="L85" s="43"/>
      <c r="M85" s="43"/>
      <c r="N85" s="41"/>
      <c r="O85" s="35"/>
      <c r="P85" s="43"/>
      <c r="Q85" s="43"/>
      <c r="R85" s="41"/>
      <c r="S85" s="35"/>
      <c r="T85" s="43"/>
      <c r="U85" s="1">
        <f t="shared" si="4"/>
        <v>0</v>
      </c>
      <c r="V85" s="7">
        <f t="shared" si="5"/>
        <v>0</v>
      </c>
    </row>
    <row r="86" spans="1:22" ht="18.75" customHeight="1">
      <c r="A86" s="15"/>
      <c r="B86" s="34" t="s">
        <v>136</v>
      </c>
      <c r="C86" s="34" t="s">
        <v>176</v>
      </c>
      <c r="D86" s="42"/>
      <c r="E86" s="43"/>
      <c r="F86" s="41"/>
      <c r="G86" s="35"/>
      <c r="H86" s="43"/>
      <c r="I86" s="43"/>
      <c r="J86" s="41"/>
      <c r="K86" s="35"/>
      <c r="L86" s="43"/>
      <c r="M86" s="43"/>
      <c r="N86" s="41"/>
      <c r="O86" s="35"/>
      <c r="P86" s="43"/>
      <c r="Q86" s="43"/>
      <c r="R86" s="41"/>
      <c r="S86" s="35"/>
      <c r="T86" s="43"/>
      <c r="U86" s="1">
        <f t="shared" si="4"/>
        <v>0</v>
      </c>
      <c r="V86" s="7">
        <f t="shared" si="5"/>
        <v>0</v>
      </c>
    </row>
    <row r="87" spans="1:22" ht="18.75" customHeight="1">
      <c r="A87" s="15"/>
      <c r="B87" s="34" t="s">
        <v>137</v>
      </c>
      <c r="C87" s="34" t="s">
        <v>177</v>
      </c>
      <c r="D87" s="42"/>
      <c r="E87" s="43"/>
      <c r="F87" s="41"/>
      <c r="G87" s="35"/>
      <c r="H87" s="43"/>
      <c r="I87" s="43"/>
      <c r="J87" s="41"/>
      <c r="K87" s="35"/>
      <c r="L87" s="43"/>
      <c r="M87" s="43"/>
      <c r="N87" s="41"/>
      <c r="O87" s="35"/>
      <c r="P87" s="43"/>
      <c r="Q87" s="43"/>
      <c r="R87" s="41"/>
      <c r="S87" s="35"/>
      <c r="T87" s="43"/>
      <c r="U87" s="1">
        <f t="shared" si="4"/>
        <v>0</v>
      </c>
      <c r="V87" s="7">
        <f t="shared" si="5"/>
        <v>0</v>
      </c>
    </row>
    <row r="88" spans="1:22" ht="20.25" customHeight="1">
      <c r="A88" s="15"/>
      <c r="B88" s="34" t="s">
        <v>138</v>
      </c>
      <c r="C88" s="34" t="s">
        <v>178</v>
      </c>
      <c r="D88" s="42"/>
      <c r="E88" s="43"/>
      <c r="F88" s="41"/>
      <c r="G88" s="35"/>
      <c r="H88" s="43"/>
      <c r="I88" s="43"/>
      <c r="J88" s="41"/>
      <c r="K88" s="35"/>
      <c r="L88" s="43"/>
      <c r="M88" s="43"/>
      <c r="N88" s="41"/>
      <c r="O88" s="35"/>
      <c r="P88" s="43"/>
      <c r="Q88" s="43"/>
      <c r="R88" s="41"/>
      <c r="S88" s="35"/>
      <c r="T88" s="43"/>
      <c r="U88" s="1">
        <f t="shared" si="4"/>
        <v>0</v>
      </c>
      <c r="V88" s="7">
        <f t="shared" si="5"/>
        <v>0</v>
      </c>
    </row>
    <row r="89" spans="1:22" ht="21.75" customHeight="1">
      <c r="A89" s="15"/>
      <c r="B89" s="34" t="s">
        <v>139</v>
      </c>
      <c r="C89" s="34" t="s">
        <v>179</v>
      </c>
      <c r="D89" s="42"/>
      <c r="E89" s="43"/>
      <c r="F89" s="41"/>
      <c r="G89" s="35"/>
      <c r="H89" s="43"/>
      <c r="I89" s="43"/>
      <c r="J89" s="41"/>
      <c r="K89" s="35"/>
      <c r="L89" s="43"/>
      <c r="M89" s="43"/>
      <c r="N89" s="41"/>
      <c r="O89" s="35"/>
      <c r="P89" s="43"/>
      <c r="Q89" s="43"/>
      <c r="R89" s="41"/>
      <c r="S89" s="35"/>
      <c r="T89" s="43"/>
      <c r="U89" s="1">
        <f t="shared" si="4"/>
        <v>0</v>
      </c>
      <c r="V89" s="7">
        <f t="shared" si="5"/>
        <v>0</v>
      </c>
    </row>
    <row r="90" spans="1:22" ht="17.25" customHeight="1">
      <c r="A90" s="15"/>
      <c r="B90" s="34" t="s">
        <v>131</v>
      </c>
      <c r="C90" s="34" t="s">
        <v>180</v>
      </c>
      <c r="D90" s="42"/>
      <c r="E90" s="43"/>
      <c r="F90" s="41"/>
      <c r="G90" s="35"/>
      <c r="H90" s="43"/>
      <c r="I90" s="43"/>
      <c r="J90" s="41"/>
      <c r="K90" s="35"/>
      <c r="L90" s="43"/>
      <c r="M90" s="43"/>
      <c r="N90" s="41"/>
      <c r="O90" s="35"/>
      <c r="P90" s="43"/>
      <c r="Q90" s="43"/>
      <c r="R90" s="41"/>
      <c r="S90" s="35"/>
      <c r="T90" s="43"/>
      <c r="U90" s="1">
        <f t="shared" si="4"/>
        <v>0</v>
      </c>
      <c r="V90" s="7">
        <f t="shared" si="5"/>
        <v>0</v>
      </c>
    </row>
    <row r="91" spans="1:22" ht="18.75" customHeight="1">
      <c r="A91" s="15"/>
      <c r="B91" s="34" t="s">
        <v>128</v>
      </c>
      <c r="C91" s="34" t="s">
        <v>181</v>
      </c>
      <c r="D91" s="42"/>
      <c r="E91" s="43"/>
      <c r="F91" s="41"/>
      <c r="G91" s="35"/>
      <c r="H91" s="43"/>
      <c r="I91" s="43"/>
      <c r="J91" s="41"/>
      <c r="K91" s="35"/>
      <c r="L91" s="43"/>
      <c r="M91" s="43"/>
      <c r="N91" s="41"/>
      <c r="O91" s="35"/>
      <c r="P91" s="43"/>
      <c r="Q91" s="43"/>
      <c r="R91" s="41"/>
      <c r="S91" s="35"/>
      <c r="T91" s="43"/>
      <c r="U91" s="1">
        <f t="shared" si="4"/>
        <v>0</v>
      </c>
      <c r="V91" s="7">
        <f t="shared" si="5"/>
        <v>0</v>
      </c>
    </row>
    <row r="92" spans="1:22" ht="16.5" customHeight="1">
      <c r="A92" s="15"/>
      <c r="B92" s="34" t="s">
        <v>140</v>
      </c>
      <c r="C92" s="34" t="s">
        <v>182</v>
      </c>
      <c r="D92" s="42"/>
      <c r="E92" s="43"/>
      <c r="F92" s="41"/>
      <c r="G92" s="35"/>
      <c r="H92" s="43"/>
      <c r="I92" s="43"/>
      <c r="J92" s="41"/>
      <c r="K92" s="35"/>
      <c r="L92" s="43"/>
      <c r="M92" s="43"/>
      <c r="N92" s="41"/>
      <c r="O92" s="35"/>
      <c r="P92" s="43"/>
      <c r="Q92" s="43"/>
      <c r="R92" s="41"/>
      <c r="S92" s="35"/>
      <c r="T92" s="43"/>
      <c r="U92" s="1"/>
      <c r="V92" s="7"/>
    </row>
    <row r="93" spans="1:22" ht="18" customHeight="1">
      <c r="A93" s="15"/>
      <c r="B93" s="34" t="s">
        <v>141</v>
      </c>
      <c r="C93" s="34" t="s">
        <v>19</v>
      </c>
      <c r="D93" s="42"/>
      <c r="E93" s="43"/>
      <c r="F93" s="41"/>
      <c r="G93" s="35"/>
      <c r="H93" s="43"/>
      <c r="I93" s="43"/>
      <c r="J93" s="41"/>
      <c r="K93" s="35"/>
      <c r="L93" s="43"/>
      <c r="M93" s="43"/>
      <c r="N93" s="41"/>
      <c r="O93" s="35"/>
      <c r="P93" s="43"/>
      <c r="Q93" s="43"/>
      <c r="R93" s="41"/>
      <c r="S93" s="35"/>
      <c r="T93" s="43"/>
      <c r="U93" s="1"/>
      <c r="V93" s="7"/>
    </row>
    <row r="94" spans="1:22" ht="20.25" customHeight="1">
      <c r="A94" s="15"/>
      <c r="B94" s="34" t="s">
        <v>142</v>
      </c>
      <c r="C94" s="34" t="s">
        <v>18</v>
      </c>
      <c r="D94" s="42"/>
      <c r="E94" s="43"/>
      <c r="F94" s="41"/>
      <c r="G94" s="35"/>
      <c r="H94" s="43"/>
      <c r="I94" s="43"/>
      <c r="J94" s="41"/>
      <c r="K94" s="35"/>
      <c r="L94" s="43"/>
      <c r="M94" s="43"/>
      <c r="N94" s="41"/>
      <c r="O94" s="35"/>
      <c r="P94" s="43"/>
      <c r="Q94" s="43"/>
      <c r="R94" s="41"/>
      <c r="S94" s="35"/>
      <c r="T94" s="43"/>
      <c r="U94" s="1"/>
      <c r="V94" s="7"/>
    </row>
    <row r="95" spans="1:22" ht="19.5" customHeight="1">
      <c r="A95" s="15"/>
      <c r="B95" s="34" t="s">
        <v>143</v>
      </c>
      <c r="C95" s="34" t="s">
        <v>182</v>
      </c>
      <c r="D95" s="42"/>
      <c r="E95" s="43"/>
      <c r="F95" s="41"/>
      <c r="G95" s="35"/>
      <c r="H95" s="43"/>
      <c r="I95" s="43"/>
      <c r="J95" s="41"/>
      <c r="K95" s="35"/>
      <c r="L95" s="43"/>
      <c r="M95" s="43"/>
      <c r="N95" s="41"/>
      <c r="O95" s="35"/>
      <c r="P95" s="43"/>
      <c r="Q95" s="43"/>
      <c r="R95" s="41"/>
      <c r="S95" s="35"/>
      <c r="T95" s="43"/>
      <c r="U95" s="1"/>
      <c r="V95" s="7"/>
    </row>
    <row r="96" spans="1:22" ht="18.75" customHeight="1">
      <c r="A96" s="15"/>
      <c r="B96" s="34" t="s">
        <v>144</v>
      </c>
      <c r="C96" s="34" t="s">
        <v>183</v>
      </c>
      <c r="D96" s="42"/>
      <c r="E96" s="43"/>
      <c r="F96" s="41"/>
      <c r="G96" s="35"/>
      <c r="H96" s="43"/>
      <c r="I96" s="43"/>
      <c r="J96" s="41"/>
      <c r="K96" s="35"/>
      <c r="L96" s="43"/>
      <c r="M96" s="43"/>
      <c r="N96" s="41"/>
      <c r="O96" s="35"/>
      <c r="P96" s="43"/>
      <c r="Q96" s="43"/>
      <c r="R96" s="41"/>
      <c r="S96" s="35"/>
      <c r="T96" s="43"/>
      <c r="U96" s="1"/>
      <c r="V96" s="7"/>
    </row>
    <row r="97" spans="1:22" ht="14.25" customHeight="1">
      <c r="A97" s="30"/>
      <c r="B97" s="58" t="s">
        <v>132</v>
      </c>
      <c r="C97" s="58" t="s">
        <v>30</v>
      </c>
      <c r="D97" s="59"/>
      <c r="E97" s="43"/>
      <c r="F97" s="41"/>
      <c r="G97" s="60"/>
      <c r="H97" s="43"/>
      <c r="I97" s="43"/>
      <c r="J97" s="41"/>
      <c r="K97" s="60"/>
      <c r="L97" s="43"/>
      <c r="M97" s="43"/>
      <c r="N97" s="41"/>
      <c r="O97" s="60"/>
      <c r="P97" s="43"/>
      <c r="Q97" s="43"/>
      <c r="R97" s="41"/>
      <c r="S97" s="60"/>
      <c r="T97" s="43"/>
      <c r="U97" s="1">
        <f aca="true" t="shared" si="6" ref="U97:U106">Q97+M97+I97+E97</f>
        <v>0</v>
      </c>
      <c r="V97" s="7">
        <f aca="true" t="shared" si="7" ref="V97:V106">R97+N97+J97+F97</f>
        <v>0</v>
      </c>
    </row>
    <row r="98" spans="1:25" ht="26.25" customHeight="1">
      <c r="A98" s="13">
        <v>6</v>
      </c>
      <c r="B98" s="67" t="s">
        <v>34</v>
      </c>
      <c r="C98" s="68"/>
      <c r="D98" s="24">
        <v>576512600</v>
      </c>
      <c r="E98" s="24">
        <v>134007000</v>
      </c>
      <c r="F98" s="39">
        <f>E98/D98</f>
        <v>0.23244418248621104</v>
      </c>
      <c r="G98" s="24">
        <v>41193964</v>
      </c>
      <c r="H98" s="39">
        <f>G98/D98</f>
        <v>0.07145370977147768</v>
      </c>
      <c r="I98" s="24">
        <f>E98+W98</f>
        <v>883595400</v>
      </c>
      <c r="J98" s="39">
        <f>I98/D98</f>
        <v>1.532655834408476</v>
      </c>
      <c r="K98" s="24">
        <v>103020910</v>
      </c>
      <c r="L98" s="39">
        <f>K98/D98</f>
        <v>0.17869671885748897</v>
      </c>
      <c r="M98" s="24">
        <f>I98+X98</f>
        <v>1146988400</v>
      </c>
      <c r="N98" s="39">
        <f>M98/D98</f>
        <v>1.9895287631181</v>
      </c>
      <c r="O98" s="24">
        <v>365983856</v>
      </c>
      <c r="P98" s="39">
        <f>O98/D98</f>
        <v>0.6348236898898654</v>
      </c>
      <c r="Q98" s="24">
        <v>576512600</v>
      </c>
      <c r="R98" s="39">
        <f>Q98/D98</f>
        <v>1</v>
      </c>
      <c r="S98" s="24">
        <v>574628318</v>
      </c>
      <c r="T98" s="39">
        <f>S98/Q98</f>
        <v>0.996731585745047</v>
      </c>
      <c r="U98" s="1">
        <f t="shared" si="6"/>
        <v>2741103400</v>
      </c>
      <c r="V98" s="7">
        <f t="shared" si="7"/>
        <v>4.754628780012787</v>
      </c>
      <c r="W98" s="2">
        <v>749588400</v>
      </c>
      <c r="X98" s="2">
        <v>263393000</v>
      </c>
      <c r="Y98" s="2">
        <v>198282720</v>
      </c>
    </row>
    <row r="99" spans="1:22" ht="21" customHeight="1">
      <c r="A99" s="29"/>
      <c r="B99" s="34" t="s">
        <v>128</v>
      </c>
      <c r="C99" s="34" t="s">
        <v>184</v>
      </c>
      <c r="D99" s="42"/>
      <c r="E99" s="43"/>
      <c r="F99" s="41"/>
      <c r="G99" s="42"/>
      <c r="H99" s="43"/>
      <c r="I99" s="43"/>
      <c r="J99" s="41"/>
      <c r="K99" s="42"/>
      <c r="L99" s="43"/>
      <c r="M99" s="43"/>
      <c r="N99" s="41"/>
      <c r="O99" s="42"/>
      <c r="P99" s="43"/>
      <c r="Q99" s="43"/>
      <c r="R99" s="41"/>
      <c r="S99" s="42"/>
      <c r="T99" s="43"/>
      <c r="U99" s="1">
        <f t="shared" si="6"/>
        <v>0</v>
      </c>
      <c r="V99" s="7">
        <f t="shared" si="7"/>
        <v>0</v>
      </c>
    </row>
    <row r="100" spans="1:22" ht="24" customHeight="1">
      <c r="A100" s="15"/>
      <c r="B100" s="34" t="s">
        <v>129</v>
      </c>
      <c r="C100" s="34" t="s">
        <v>30</v>
      </c>
      <c r="D100" s="42"/>
      <c r="E100" s="43"/>
      <c r="F100" s="41"/>
      <c r="G100" s="42"/>
      <c r="H100" s="43"/>
      <c r="I100" s="43"/>
      <c r="J100" s="41"/>
      <c r="K100" s="42"/>
      <c r="L100" s="43"/>
      <c r="M100" s="43"/>
      <c r="N100" s="41"/>
      <c r="O100" s="42"/>
      <c r="P100" s="43"/>
      <c r="Q100" s="43"/>
      <c r="R100" s="41"/>
      <c r="S100" s="42"/>
      <c r="T100" s="43"/>
      <c r="U100" s="1">
        <f t="shared" si="6"/>
        <v>0</v>
      </c>
      <c r="V100" s="7">
        <f t="shared" si="7"/>
        <v>0</v>
      </c>
    </row>
    <row r="101" spans="1:22" ht="24" customHeight="1">
      <c r="A101" s="15"/>
      <c r="B101" s="34" t="s">
        <v>138</v>
      </c>
      <c r="C101" s="34" t="s">
        <v>178</v>
      </c>
      <c r="D101" s="42"/>
      <c r="E101" s="43"/>
      <c r="F101" s="41"/>
      <c r="G101" s="42"/>
      <c r="H101" s="43"/>
      <c r="I101" s="43"/>
      <c r="J101" s="41"/>
      <c r="K101" s="42"/>
      <c r="L101" s="43"/>
      <c r="M101" s="43"/>
      <c r="N101" s="41"/>
      <c r="O101" s="42"/>
      <c r="P101" s="43"/>
      <c r="Q101" s="43"/>
      <c r="R101" s="41"/>
      <c r="S101" s="42"/>
      <c r="T101" s="43"/>
      <c r="U101" s="1">
        <f t="shared" si="6"/>
        <v>0</v>
      </c>
      <c r="V101" s="7">
        <f t="shared" si="7"/>
        <v>0</v>
      </c>
    </row>
    <row r="102" spans="1:22" ht="21" customHeight="1">
      <c r="A102" s="15"/>
      <c r="B102" s="34" t="s">
        <v>149</v>
      </c>
      <c r="C102" s="34" t="s">
        <v>51</v>
      </c>
      <c r="D102" s="42"/>
      <c r="E102" s="43"/>
      <c r="F102" s="41"/>
      <c r="G102" s="42"/>
      <c r="H102" s="43"/>
      <c r="I102" s="43"/>
      <c r="J102" s="41"/>
      <c r="K102" s="42"/>
      <c r="L102" s="43"/>
      <c r="M102" s="43"/>
      <c r="N102" s="41"/>
      <c r="O102" s="42"/>
      <c r="P102" s="43"/>
      <c r="Q102" s="43"/>
      <c r="R102" s="41"/>
      <c r="S102" s="42"/>
      <c r="T102" s="43"/>
      <c r="U102" s="1">
        <f t="shared" si="6"/>
        <v>0</v>
      </c>
      <c r="V102" s="7">
        <f t="shared" si="7"/>
        <v>0</v>
      </c>
    </row>
    <row r="103" spans="1:22" ht="21.75" customHeight="1">
      <c r="A103" s="15"/>
      <c r="B103" s="34" t="s">
        <v>150</v>
      </c>
      <c r="C103" s="34" t="s">
        <v>185</v>
      </c>
      <c r="D103" s="42"/>
      <c r="E103" s="43"/>
      <c r="F103" s="41"/>
      <c r="G103" s="42"/>
      <c r="H103" s="43"/>
      <c r="I103" s="43"/>
      <c r="J103" s="41"/>
      <c r="K103" s="42"/>
      <c r="L103" s="43"/>
      <c r="M103" s="43"/>
      <c r="N103" s="41"/>
      <c r="O103" s="42"/>
      <c r="P103" s="43"/>
      <c r="Q103" s="43"/>
      <c r="R103" s="41"/>
      <c r="S103" s="42"/>
      <c r="T103" s="43"/>
      <c r="U103" s="1">
        <f t="shared" si="6"/>
        <v>0</v>
      </c>
      <c r="V103" s="7">
        <f t="shared" si="7"/>
        <v>0</v>
      </c>
    </row>
    <row r="104" spans="1:22" ht="20.25" customHeight="1">
      <c r="A104" s="15"/>
      <c r="B104" s="34" t="s">
        <v>151</v>
      </c>
      <c r="C104" s="34" t="s">
        <v>52</v>
      </c>
      <c r="D104" s="42"/>
      <c r="E104" s="43"/>
      <c r="F104" s="41"/>
      <c r="G104" s="42"/>
      <c r="H104" s="43"/>
      <c r="I104" s="43"/>
      <c r="J104" s="41"/>
      <c r="K104" s="42"/>
      <c r="L104" s="43"/>
      <c r="M104" s="43"/>
      <c r="N104" s="41"/>
      <c r="O104" s="42"/>
      <c r="P104" s="43"/>
      <c r="Q104" s="43"/>
      <c r="R104" s="41"/>
      <c r="S104" s="42"/>
      <c r="T104" s="43"/>
      <c r="U104" s="1">
        <f t="shared" si="6"/>
        <v>0</v>
      </c>
      <c r="V104" s="7">
        <f t="shared" si="7"/>
        <v>0</v>
      </c>
    </row>
    <row r="105" spans="1:22" ht="18" customHeight="1">
      <c r="A105" s="15"/>
      <c r="B105" s="34" t="s">
        <v>152</v>
      </c>
      <c r="C105" s="34" t="s">
        <v>18</v>
      </c>
      <c r="D105" s="42"/>
      <c r="E105" s="43"/>
      <c r="F105" s="41"/>
      <c r="G105" s="42"/>
      <c r="H105" s="43"/>
      <c r="I105" s="43"/>
      <c r="J105" s="41"/>
      <c r="K105" s="42"/>
      <c r="L105" s="43"/>
      <c r="M105" s="43"/>
      <c r="N105" s="41"/>
      <c r="O105" s="42"/>
      <c r="P105" s="43"/>
      <c r="Q105" s="43"/>
      <c r="R105" s="41"/>
      <c r="S105" s="42"/>
      <c r="T105" s="43"/>
      <c r="U105" s="1">
        <f t="shared" si="6"/>
        <v>0</v>
      </c>
      <c r="V105" s="7">
        <f t="shared" si="7"/>
        <v>0</v>
      </c>
    </row>
    <row r="106" spans="1:22" ht="22.5" customHeight="1">
      <c r="A106" s="15"/>
      <c r="B106" s="34" t="s">
        <v>126</v>
      </c>
      <c r="C106" s="34" t="s">
        <v>186</v>
      </c>
      <c r="D106" s="42"/>
      <c r="E106" s="43"/>
      <c r="F106" s="41"/>
      <c r="G106" s="42"/>
      <c r="H106" s="43"/>
      <c r="I106" s="43"/>
      <c r="J106" s="41"/>
      <c r="K106" s="42"/>
      <c r="L106" s="43"/>
      <c r="M106" s="43"/>
      <c r="N106" s="41"/>
      <c r="O106" s="42"/>
      <c r="P106" s="43"/>
      <c r="Q106" s="43"/>
      <c r="R106" s="41"/>
      <c r="S106" s="42"/>
      <c r="T106" s="43"/>
      <c r="U106" s="1">
        <f t="shared" si="6"/>
        <v>0</v>
      </c>
      <c r="V106" s="7">
        <f t="shared" si="7"/>
        <v>0</v>
      </c>
    </row>
    <row r="107" spans="1:22" ht="21" customHeight="1">
      <c r="A107" s="15"/>
      <c r="B107" s="34" t="s">
        <v>153</v>
      </c>
      <c r="C107" s="34" t="s">
        <v>19</v>
      </c>
      <c r="D107" s="42"/>
      <c r="E107" s="43"/>
      <c r="F107" s="41"/>
      <c r="G107" s="42"/>
      <c r="H107" s="43"/>
      <c r="I107" s="43"/>
      <c r="J107" s="41"/>
      <c r="K107" s="42"/>
      <c r="L107" s="43"/>
      <c r="M107" s="43"/>
      <c r="N107" s="41"/>
      <c r="O107" s="42"/>
      <c r="P107" s="43"/>
      <c r="Q107" s="43"/>
      <c r="R107" s="41"/>
      <c r="S107" s="42"/>
      <c r="T107" s="43"/>
      <c r="U107" s="1"/>
      <c r="V107" s="7"/>
    </row>
    <row r="108" spans="1:22" ht="23.25" customHeight="1">
      <c r="A108" s="15"/>
      <c r="B108" s="34" t="s">
        <v>154</v>
      </c>
      <c r="C108" s="34" t="s">
        <v>179</v>
      </c>
      <c r="D108" s="42"/>
      <c r="E108" s="43"/>
      <c r="F108" s="41"/>
      <c r="G108" s="42"/>
      <c r="H108" s="43"/>
      <c r="I108" s="43"/>
      <c r="J108" s="41"/>
      <c r="K108" s="42"/>
      <c r="L108" s="43"/>
      <c r="M108" s="43"/>
      <c r="N108" s="41"/>
      <c r="O108" s="42"/>
      <c r="P108" s="43"/>
      <c r="Q108" s="43"/>
      <c r="R108" s="41"/>
      <c r="S108" s="42"/>
      <c r="T108" s="43"/>
      <c r="U108" s="1"/>
      <c r="V108" s="7"/>
    </row>
    <row r="109" spans="1:22" ht="24.75" customHeight="1">
      <c r="A109" s="15"/>
      <c r="B109" s="34" t="s">
        <v>125</v>
      </c>
      <c r="C109" s="34" t="s">
        <v>187</v>
      </c>
      <c r="D109" s="42"/>
      <c r="E109" s="43"/>
      <c r="F109" s="41"/>
      <c r="G109" s="42"/>
      <c r="H109" s="43"/>
      <c r="I109" s="43"/>
      <c r="J109" s="41"/>
      <c r="K109" s="42"/>
      <c r="L109" s="43"/>
      <c r="M109" s="43"/>
      <c r="N109" s="41"/>
      <c r="O109" s="42"/>
      <c r="P109" s="43"/>
      <c r="Q109" s="43"/>
      <c r="R109" s="41"/>
      <c r="S109" s="42"/>
      <c r="T109" s="43"/>
      <c r="U109" s="1"/>
      <c r="V109" s="7"/>
    </row>
    <row r="110" spans="1:22" ht="21.75" customHeight="1">
      <c r="A110" s="15"/>
      <c r="B110" s="34" t="s">
        <v>155</v>
      </c>
      <c r="C110" s="34" t="s">
        <v>188</v>
      </c>
      <c r="D110" s="42"/>
      <c r="E110" s="43"/>
      <c r="F110" s="41"/>
      <c r="G110" s="42"/>
      <c r="H110" s="43"/>
      <c r="I110" s="43"/>
      <c r="J110" s="41"/>
      <c r="K110" s="42"/>
      <c r="L110" s="43"/>
      <c r="M110" s="43"/>
      <c r="N110" s="41"/>
      <c r="O110" s="42"/>
      <c r="P110" s="43"/>
      <c r="Q110" s="43"/>
      <c r="R110" s="41"/>
      <c r="S110" s="42"/>
      <c r="T110" s="43"/>
      <c r="U110" s="1"/>
      <c r="V110" s="7"/>
    </row>
    <row r="111" spans="1:22" ht="16.5" customHeight="1">
      <c r="A111" s="15"/>
      <c r="B111" s="34" t="s">
        <v>156</v>
      </c>
      <c r="C111" s="34" t="s">
        <v>30</v>
      </c>
      <c r="D111" s="42"/>
      <c r="E111" s="43"/>
      <c r="F111" s="41"/>
      <c r="G111" s="42"/>
      <c r="H111" s="43"/>
      <c r="I111" s="43"/>
      <c r="J111" s="41"/>
      <c r="K111" s="42"/>
      <c r="L111" s="43"/>
      <c r="M111" s="43"/>
      <c r="N111" s="41"/>
      <c r="O111" s="42"/>
      <c r="P111" s="43"/>
      <c r="Q111" s="43"/>
      <c r="R111" s="41"/>
      <c r="S111" s="42"/>
      <c r="T111" s="43"/>
      <c r="U111" s="1"/>
      <c r="V111" s="7"/>
    </row>
    <row r="112" spans="1:22" ht="24" customHeight="1">
      <c r="A112" s="15"/>
      <c r="B112" s="34" t="s">
        <v>157</v>
      </c>
      <c r="C112" s="34" t="s">
        <v>52</v>
      </c>
      <c r="D112" s="42"/>
      <c r="E112" s="43"/>
      <c r="F112" s="41"/>
      <c r="G112" s="42"/>
      <c r="H112" s="43"/>
      <c r="I112" s="43"/>
      <c r="J112" s="41"/>
      <c r="K112" s="42"/>
      <c r="L112" s="43"/>
      <c r="M112" s="43"/>
      <c r="N112" s="41"/>
      <c r="O112" s="42"/>
      <c r="P112" s="43"/>
      <c r="Q112" s="43"/>
      <c r="R112" s="41"/>
      <c r="S112" s="42"/>
      <c r="T112" s="43"/>
      <c r="U112" s="1"/>
      <c r="V112" s="7"/>
    </row>
    <row r="113" spans="1:22" ht="24" customHeight="1">
      <c r="A113" s="15"/>
      <c r="B113" s="34" t="s">
        <v>158</v>
      </c>
      <c r="C113" s="34" t="s">
        <v>30</v>
      </c>
      <c r="D113" s="42"/>
      <c r="E113" s="43"/>
      <c r="F113" s="41"/>
      <c r="G113" s="42"/>
      <c r="H113" s="43"/>
      <c r="I113" s="43"/>
      <c r="J113" s="41"/>
      <c r="K113" s="42"/>
      <c r="L113" s="43"/>
      <c r="M113" s="43"/>
      <c r="N113" s="41"/>
      <c r="O113" s="42"/>
      <c r="P113" s="43"/>
      <c r="Q113" s="43"/>
      <c r="R113" s="41"/>
      <c r="S113" s="42"/>
      <c r="T113" s="43"/>
      <c r="U113" s="1"/>
      <c r="V113" s="7"/>
    </row>
    <row r="114" spans="1:22" ht="24.75" customHeight="1">
      <c r="A114" s="15"/>
      <c r="B114" s="34" t="s">
        <v>159</v>
      </c>
      <c r="C114" s="34" t="s">
        <v>189</v>
      </c>
      <c r="D114" s="42"/>
      <c r="E114" s="43"/>
      <c r="F114" s="41"/>
      <c r="G114" s="42"/>
      <c r="H114" s="43"/>
      <c r="I114" s="43"/>
      <c r="J114" s="41"/>
      <c r="K114" s="42"/>
      <c r="L114" s="43"/>
      <c r="M114" s="43"/>
      <c r="N114" s="41"/>
      <c r="O114" s="42"/>
      <c r="P114" s="43"/>
      <c r="Q114" s="43"/>
      <c r="R114" s="41"/>
      <c r="S114" s="42"/>
      <c r="T114" s="43"/>
      <c r="U114" s="1"/>
      <c r="V114" s="7"/>
    </row>
    <row r="115" spans="1:22" ht="20.25" customHeight="1">
      <c r="A115" s="15"/>
      <c r="B115" s="34" t="s">
        <v>160</v>
      </c>
      <c r="C115" s="34" t="s">
        <v>30</v>
      </c>
      <c r="D115" s="42"/>
      <c r="E115" s="43"/>
      <c r="F115" s="41"/>
      <c r="G115" s="42"/>
      <c r="H115" s="43"/>
      <c r="I115" s="43"/>
      <c r="J115" s="41"/>
      <c r="K115" s="42"/>
      <c r="L115" s="43"/>
      <c r="M115" s="43"/>
      <c r="N115" s="41"/>
      <c r="O115" s="42"/>
      <c r="P115" s="43"/>
      <c r="Q115" s="43"/>
      <c r="R115" s="41"/>
      <c r="S115" s="42"/>
      <c r="T115" s="43"/>
      <c r="U115" s="1"/>
      <c r="V115" s="7"/>
    </row>
    <row r="116" spans="1:22" ht="21.75" customHeight="1">
      <c r="A116" s="15"/>
      <c r="B116" s="34" t="s">
        <v>161</v>
      </c>
      <c r="C116" s="34" t="s">
        <v>30</v>
      </c>
      <c r="D116" s="42"/>
      <c r="E116" s="43"/>
      <c r="F116" s="41"/>
      <c r="G116" s="42"/>
      <c r="H116" s="43"/>
      <c r="I116" s="43"/>
      <c r="J116" s="41"/>
      <c r="K116" s="42"/>
      <c r="L116" s="43"/>
      <c r="M116" s="43"/>
      <c r="N116" s="41"/>
      <c r="O116" s="42"/>
      <c r="P116" s="43"/>
      <c r="Q116" s="43"/>
      <c r="R116" s="41"/>
      <c r="S116" s="42"/>
      <c r="T116" s="43"/>
      <c r="U116" s="1"/>
      <c r="V116" s="7"/>
    </row>
    <row r="117" spans="1:22" ht="21" customHeight="1">
      <c r="A117" s="15"/>
      <c r="B117" s="34" t="s">
        <v>131</v>
      </c>
      <c r="C117" s="34" t="s">
        <v>30</v>
      </c>
      <c r="D117" s="42"/>
      <c r="E117" s="43"/>
      <c r="F117" s="41"/>
      <c r="G117" s="42"/>
      <c r="H117" s="43"/>
      <c r="I117" s="43"/>
      <c r="J117" s="41"/>
      <c r="K117" s="42"/>
      <c r="L117" s="43"/>
      <c r="M117" s="43"/>
      <c r="N117" s="41"/>
      <c r="O117" s="42"/>
      <c r="P117" s="43"/>
      <c r="Q117" s="43"/>
      <c r="R117" s="41"/>
      <c r="S117" s="42"/>
      <c r="T117" s="43"/>
      <c r="U117" s="1"/>
      <c r="V117" s="7"/>
    </row>
    <row r="118" spans="1:22" ht="22.5" customHeight="1">
      <c r="A118" s="15"/>
      <c r="B118" s="34" t="s">
        <v>162</v>
      </c>
      <c r="C118" s="34" t="s">
        <v>19</v>
      </c>
      <c r="D118" s="42"/>
      <c r="E118" s="43"/>
      <c r="F118" s="41"/>
      <c r="G118" s="42"/>
      <c r="H118" s="43"/>
      <c r="I118" s="43"/>
      <c r="J118" s="41"/>
      <c r="K118" s="42"/>
      <c r="L118" s="43"/>
      <c r="M118" s="43"/>
      <c r="N118" s="41"/>
      <c r="O118" s="42"/>
      <c r="P118" s="43"/>
      <c r="Q118" s="43"/>
      <c r="R118" s="41"/>
      <c r="S118" s="42"/>
      <c r="T118" s="43"/>
      <c r="U118" s="1"/>
      <c r="V118" s="7"/>
    </row>
    <row r="119" spans="1:22" ht="19.5" customHeight="1">
      <c r="A119" s="15"/>
      <c r="B119" s="34" t="s">
        <v>163</v>
      </c>
      <c r="C119" s="34" t="s">
        <v>30</v>
      </c>
      <c r="D119" s="42"/>
      <c r="E119" s="43"/>
      <c r="F119" s="41"/>
      <c r="G119" s="42"/>
      <c r="H119" s="43"/>
      <c r="I119" s="43"/>
      <c r="J119" s="41"/>
      <c r="K119" s="42"/>
      <c r="L119" s="43"/>
      <c r="M119" s="43"/>
      <c r="N119" s="41"/>
      <c r="O119" s="42"/>
      <c r="P119" s="43"/>
      <c r="Q119" s="43"/>
      <c r="R119" s="41"/>
      <c r="S119" s="42"/>
      <c r="T119" s="43"/>
      <c r="U119" s="1"/>
      <c r="V119" s="7"/>
    </row>
    <row r="120" spans="1:22" ht="26.25" customHeight="1">
      <c r="A120" s="30"/>
      <c r="B120" s="34" t="s">
        <v>164</v>
      </c>
      <c r="C120" s="34" t="s">
        <v>18</v>
      </c>
      <c r="D120" s="42"/>
      <c r="E120" s="43"/>
      <c r="F120" s="41"/>
      <c r="G120" s="42"/>
      <c r="H120" s="43"/>
      <c r="I120" s="43"/>
      <c r="J120" s="41"/>
      <c r="K120" s="42"/>
      <c r="L120" s="43"/>
      <c r="M120" s="43"/>
      <c r="N120" s="41"/>
      <c r="O120" s="42"/>
      <c r="P120" s="43"/>
      <c r="Q120" s="43"/>
      <c r="R120" s="41"/>
      <c r="S120" s="42"/>
      <c r="T120" s="43"/>
      <c r="U120" s="1">
        <f aca="true" t="shared" si="8" ref="U120:U130">Q120+M120+I120+E120</f>
        <v>0</v>
      </c>
      <c r="V120" s="7">
        <f aca="true" t="shared" si="9" ref="V120:V130">R120+N120+J120+F120</f>
        <v>0</v>
      </c>
    </row>
    <row r="121" spans="1:25" ht="33.75" customHeight="1">
      <c r="A121" s="13">
        <v>7</v>
      </c>
      <c r="B121" s="64" t="s">
        <v>35</v>
      </c>
      <c r="C121" s="65"/>
      <c r="D121" s="36">
        <v>106515000</v>
      </c>
      <c r="E121" s="24">
        <v>120775000</v>
      </c>
      <c r="F121" s="39">
        <f>E121/D121</f>
        <v>1.1338778575787447</v>
      </c>
      <c r="G121" s="24">
        <v>95380000</v>
      </c>
      <c r="H121" s="39">
        <f>G121/D121</f>
        <v>0.8954607332300615</v>
      </c>
      <c r="I121" s="24">
        <f>E121+W121</f>
        <v>202057950</v>
      </c>
      <c r="J121" s="39">
        <f>I121/D121</f>
        <v>1.8969905647091958</v>
      </c>
      <c r="K121" s="24">
        <v>104105000</v>
      </c>
      <c r="L121" s="39">
        <f>K121/D121</f>
        <v>0.9773740787682486</v>
      </c>
      <c r="M121" s="24">
        <f>I121+X121</f>
        <v>266545900</v>
      </c>
      <c r="N121" s="39">
        <f>M121/D121</f>
        <v>2.5024259493967986</v>
      </c>
      <c r="O121" s="24">
        <v>104105000</v>
      </c>
      <c r="P121" s="39">
        <f>O121/D121</f>
        <v>0.9773740787682486</v>
      </c>
      <c r="Q121" s="24">
        <v>106515000</v>
      </c>
      <c r="R121" s="39">
        <f>Q121/D121</f>
        <v>1</v>
      </c>
      <c r="S121" s="24">
        <v>106515000</v>
      </c>
      <c r="T121" s="39">
        <f>S121/Q121</f>
        <v>1</v>
      </c>
      <c r="U121" s="1">
        <f t="shared" si="8"/>
        <v>695893850</v>
      </c>
      <c r="V121" s="7">
        <f t="shared" si="9"/>
        <v>6.53329437168474</v>
      </c>
      <c r="W121" s="2">
        <v>81282950</v>
      </c>
      <c r="X121" s="2">
        <v>64487950</v>
      </c>
      <c r="Y121" s="2">
        <v>13990032</v>
      </c>
    </row>
    <row r="122" spans="1:22" ht="22.5" customHeight="1">
      <c r="A122" s="29"/>
      <c r="B122" s="33" t="s">
        <v>165</v>
      </c>
      <c r="C122" s="34" t="s">
        <v>190</v>
      </c>
      <c r="D122" s="42"/>
      <c r="E122" s="43"/>
      <c r="F122" s="41"/>
      <c r="G122" s="42"/>
      <c r="H122" s="43"/>
      <c r="I122" s="43"/>
      <c r="J122" s="41"/>
      <c r="K122" s="42"/>
      <c r="L122" s="43"/>
      <c r="M122" s="43"/>
      <c r="N122" s="41"/>
      <c r="O122" s="42"/>
      <c r="P122" s="43"/>
      <c r="Q122" s="43"/>
      <c r="R122" s="41"/>
      <c r="S122" s="42"/>
      <c r="T122" s="43"/>
      <c r="U122" s="1">
        <f t="shared" si="8"/>
        <v>0</v>
      </c>
      <c r="V122" s="7">
        <f t="shared" si="9"/>
        <v>0</v>
      </c>
    </row>
    <row r="123" spans="1:22" ht="21.75" customHeight="1">
      <c r="A123" s="30"/>
      <c r="B123" s="33" t="s">
        <v>166</v>
      </c>
      <c r="C123" s="34" t="s">
        <v>191</v>
      </c>
      <c r="D123" s="42"/>
      <c r="E123" s="43"/>
      <c r="F123" s="41"/>
      <c r="G123" s="42"/>
      <c r="H123" s="43"/>
      <c r="I123" s="43"/>
      <c r="J123" s="41"/>
      <c r="K123" s="42"/>
      <c r="L123" s="43"/>
      <c r="M123" s="43"/>
      <c r="N123" s="41"/>
      <c r="O123" s="42"/>
      <c r="P123" s="43"/>
      <c r="Q123" s="43"/>
      <c r="R123" s="41"/>
      <c r="S123" s="42"/>
      <c r="T123" s="43"/>
      <c r="U123" s="1">
        <f t="shared" si="8"/>
        <v>0</v>
      </c>
      <c r="V123" s="7">
        <f t="shared" si="9"/>
        <v>0</v>
      </c>
    </row>
    <row r="124" spans="1:22" ht="21.75" customHeight="1">
      <c r="A124" s="29"/>
      <c r="B124" s="33" t="s">
        <v>167</v>
      </c>
      <c r="C124" s="34" t="s">
        <v>192</v>
      </c>
      <c r="D124" s="42"/>
      <c r="E124" s="43"/>
      <c r="F124" s="41"/>
      <c r="G124" s="42"/>
      <c r="H124" s="43"/>
      <c r="I124" s="43"/>
      <c r="J124" s="41"/>
      <c r="K124" s="42"/>
      <c r="L124" s="43"/>
      <c r="M124" s="43"/>
      <c r="N124" s="41"/>
      <c r="O124" s="42"/>
      <c r="P124" s="43"/>
      <c r="Q124" s="43"/>
      <c r="R124" s="41"/>
      <c r="S124" s="42"/>
      <c r="T124" s="43"/>
      <c r="U124" s="1">
        <f t="shared" si="8"/>
        <v>0</v>
      </c>
      <c r="V124" s="7">
        <f t="shared" si="9"/>
        <v>0</v>
      </c>
    </row>
    <row r="125" spans="1:22" ht="24.75">
      <c r="A125" s="15"/>
      <c r="B125" s="33" t="s">
        <v>168</v>
      </c>
      <c r="C125" s="34" t="s">
        <v>193</v>
      </c>
      <c r="D125" s="42"/>
      <c r="E125" s="43"/>
      <c r="F125" s="41"/>
      <c r="G125" s="42"/>
      <c r="H125" s="43"/>
      <c r="I125" s="43"/>
      <c r="J125" s="41"/>
      <c r="K125" s="42"/>
      <c r="L125" s="43"/>
      <c r="M125" s="43"/>
      <c r="N125" s="41"/>
      <c r="O125" s="42"/>
      <c r="P125" s="43"/>
      <c r="Q125" s="43"/>
      <c r="R125" s="41"/>
      <c r="S125" s="42"/>
      <c r="T125" s="43"/>
      <c r="U125" s="1">
        <f t="shared" si="8"/>
        <v>0</v>
      </c>
      <c r="V125" s="7">
        <f t="shared" si="9"/>
        <v>0</v>
      </c>
    </row>
    <row r="126" spans="1:22" ht="18.75" customHeight="1">
      <c r="A126" s="15"/>
      <c r="B126" s="33" t="s">
        <v>169</v>
      </c>
      <c r="C126" s="34" t="s">
        <v>195</v>
      </c>
      <c r="D126" s="42"/>
      <c r="E126" s="43"/>
      <c r="F126" s="41"/>
      <c r="G126" s="42"/>
      <c r="H126" s="43"/>
      <c r="I126" s="43"/>
      <c r="J126" s="41"/>
      <c r="K126" s="42"/>
      <c r="L126" s="43"/>
      <c r="M126" s="43"/>
      <c r="N126" s="41"/>
      <c r="O126" s="42"/>
      <c r="P126" s="43"/>
      <c r="Q126" s="43"/>
      <c r="R126" s="41"/>
      <c r="S126" s="42"/>
      <c r="T126" s="43"/>
      <c r="U126" s="1">
        <f t="shared" si="8"/>
        <v>0</v>
      </c>
      <c r="V126" s="7">
        <f t="shared" si="9"/>
        <v>0</v>
      </c>
    </row>
    <row r="127" spans="1:22" ht="19.5" customHeight="1">
      <c r="A127" s="15"/>
      <c r="B127" s="33" t="s">
        <v>170</v>
      </c>
      <c r="C127" s="34" t="s">
        <v>196</v>
      </c>
      <c r="D127" s="42"/>
      <c r="E127" s="43"/>
      <c r="F127" s="41"/>
      <c r="G127" s="42"/>
      <c r="H127" s="43"/>
      <c r="I127" s="43"/>
      <c r="J127" s="41"/>
      <c r="K127" s="42"/>
      <c r="L127" s="43"/>
      <c r="M127" s="43"/>
      <c r="N127" s="41"/>
      <c r="O127" s="42"/>
      <c r="P127" s="43"/>
      <c r="Q127" s="43"/>
      <c r="R127" s="41"/>
      <c r="S127" s="42"/>
      <c r="T127" s="43"/>
      <c r="U127" s="1">
        <f t="shared" si="8"/>
        <v>0</v>
      </c>
      <c r="V127" s="7">
        <f t="shared" si="9"/>
        <v>0</v>
      </c>
    </row>
    <row r="128" spans="1:22" ht="18.75" customHeight="1">
      <c r="A128" s="15"/>
      <c r="B128" s="33" t="s">
        <v>171</v>
      </c>
      <c r="C128" s="34" t="s">
        <v>194</v>
      </c>
      <c r="D128" s="42"/>
      <c r="E128" s="43"/>
      <c r="F128" s="41"/>
      <c r="G128" s="42"/>
      <c r="H128" s="43"/>
      <c r="I128" s="43"/>
      <c r="J128" s="41"/>
      <c r="K128" s="42"/>
      <c r="L128" s="43"/>
      <c r="M128" s="43"/>
      <c r="N128" s="41"/>
      <c r="O128" s="42"/>
      <c r="P128" s="43"/>
      <c r="Q128" s="43"/>
      <c r="R128" s="41"/>
      <c r="S128" s="42"/>
      <c r="T128" s="43"/>
      <c r="U128" s="1">
        <f t="shared" si="8"/>
        <v>0</v>
      </c>
      <c r="V128" s="7">
        <f t="shared" si="9"/>
        <v>0</v>
      </c>
    </row>
    <row r="129" spans="1:22" ht="19.5" customHeight="1">
      <c r="A129" s="30"/>
      <c r="B129" s="33" t="s">
        <v>172</v>
      </c>
      <c r="C129" s="34" t="s">
        <v>197</v>
      </c>
      <c r="D129" s="42"/>
      <c r="E129" s="43"/>
      <c r="F129" s="41"/>
      <c r="G129" s="42"/>
      <c r="H129" s="43"/>
      <c r="I129" s="43"/>
      <c r="J129" s="41"/>
      <c r="K129" s="42"/>
      <c r="L129" s="43"/>
      <c r="M129" s="43"/>
      <c r="N129" s="41"/>
      <c r="O129" s="42"/>
      <c r="P129" s="43"/>
      <c r="Q129" s="43"/>
      <c r="R129" s="41"/>
      <c r="S129" s="42"/>
      <c r="T129" s="43"/>
      <c r="U129" s="1">
        <f t="shared" si="8"/>
        <v>0</v>
      </c>
      <c r="V129" s="7">
        <f t="shared" si="9"/>
        <v>0</v>
      </c>
    </row>
    <row r="130" spans="1:22" ht="27" customHeight="1">
      <c r="A130" s="50"/>
      <c r="B130" s="51" t="s">
        <v>36</v>
      </c>
      <c r="C130" s="50"/>
      <c r="D130" s="52">
        <f>D41+D38+D33+D11</f>
        <v>3711601749</v>
      </c>
      <c r="E130" s="52">
        <f>E41+E38+E33+E11</f>
        <v>1398238299</v>
      </c>
      <c r="F130" s="49">
        <f>E130/D130</f>
        <v>0.3767209936725353</v>
      </c>
      <c r="G130" s="48">
        <f>G41+G38+G33+G11</f>
        <v>643882823</v>
      </c>
      <c r="H130" s="53">
        <f>G130/D130</f>
        <v>0.17347842428770233</v>
      </c>
      <c r="I130" s="48">
        <f>I41+I38+I33+I11</f>
        <v>4510261026</v>
      </c>
      <c r="J130" s="49">
        <f>I130/D130</f>
        <v>1.2151791412468158</v>
      </c>
      <c r="K130" s="48">
        <f>K41+K38+K33+K11</f>
        <v>1646323510</v>
      </c>
      <c r="L130" s="49">
        <f>K130/D130</f>
        <v>0.44356146519317746</v>
      </c>
      <c r="M130" s="48">
        <f>M41+M38+M33+M11</f>
        <v>5887106526</v>
      </c>
      <c r="N130" s="49">
        <f>M130/D130</f>
        <v>1.586136370257433</v>
      </c>
      <c r="O130" s="48">
        <f>O41+O38+O33+O11</f>
        <v>2744680389</v>
      </c>
      <c r="P130" s="49">
        <f>O130/D130</f>
        <v>0.7394867700284619</v>
      </c>
      <c r="Q130" s="48">
        <f>Q41+Q38+Q33+Q11</f>
        <v>3711601749</v>
      </c>
      <c r="R130" s="49">
        <f>Q130/D130</f>
        <v>1</v>
      </c>
      <c r="S130" s="48">
        <f>S41+S38+S33+S11</f>
        <v>3663063195</v>
      </c>
      <c r="T130" s="49">
        <f>S130/Q130</f>
        <v>0.9869224778727735</v>
      </c>
      <c r="U130" s="1">
        <f t="shared" si="8"/>
        <v>15507207600</v>
      </c>
      <c r="V130" s="7">
        <f t="shared" si="9"/>
        <v>4.178036505176784</v>
      </c>
    </row>
    <row r="133" spans="16:19" ht="15">
      <c r="P133" s="5" t="s">
        <v>37</v>
      </c>
      <c r="R133" s="5"/>
      <c r="S133" s="5">
        <v>2020</v>
      </c>
    </row>
    <row r="134" spans="16:19" ht="15">
      <c r="P134" s="61" t="s">
        <v>38</v>
      </c>
      <c r="Q134" s="61"/>
      <c r="R134" s="61"/>
      <c r="S134" s="61"/>
    </row>
    <row r="135" spans="16:19" ht="15">
      <c r="P135" s="61" t="s">
        <v>40</v>
      </c>
      <c r="Q135" s="61"/>
      <c r="R135" s="61"/>
      <c r="S135" s="61"/>
    </row>
    <row r="136" spans="16:19" ht="15">
      <c r="P136" s="6"/>
      <c r="Q136" s="6"/>
      <c r="R136" s="6"/>
      <c r="S136" s="6"/>
    </row>
    <row r="137" spans="16:19" ht="15">
      <c r="P137" s="6"/>
      <c r="Q137" s="6"/>
      <c r="R137" s="6"/>
      <c r="S137" s="6"/>
    </row>
    <row r="138" spans="16:19" ht="15">
      <c r="P138" s="6"/>
      <c r="Q138" s="6"/>
      <c r="R138" s="6"/>
      <c r="S138" s="6"/>
    </row>
    <row r="139" spans="16:19" ht="15">
      <c r="P139" s="61" t="s">
        <v>53</v>
      </c>
      <c r="Q139" s="61"/>
      <c r="R139" s="61"/>
      <c r="S139" s="61"/>
    </row>
    <row r="140" spans="16:19" ht="15">
      <c r="P140" s="61" t="s">
        <v>39</v>
      </c>
      <c r="Q140" s="61"/>
      <c r="R140" s="61"/>
      <c r="S140" s="61"/>
    </row>
  </sheetData>
  <sheetProtection/>
  <mergeCells count="38">
    <mergeCell ref="E8:F8"/>
    <mergeCell ref="D7:D9"/>
    <mergeCell ref="A7:A9"/>
    <mergeCell ref="A1:T1"/>
    <mergeCell ref="A2:T2"/>
    <mergeCell ref="A3:T3"/>
    <mergeCell ref="A4:T4"/>
    <mergeCell ref="A5:T5"/>
    <mergeCell ref="B7:B9"/>
    <mergeCell ref="I8:J8"/>
    <mergeCell ref="K8:L8"/>
    <mergeCell ref="M8:N8"/>
    <mergeCell ref="O8:P8"/>
    <mergeCell ref="Q8:R8"/>
    <mergeCell ref="S8:T8"/>
    <mergeCell ref="E7:T7"/>
    <mergeCell ref="B42:C42"/>
    <mergeCell ref="C7:C9"/>
    <mergeCell ref="B41:C41"/>
    <mergeCell ref="B39:C39"/>
    <mergeCell ref="B36:C36"/>
    <mergeCell ref="G8:H8"/>
    <mergeCell ref="B11:C11"/>
    <mergeCell ref="B12:C12"/>
    <mergeCell ref="B14:C14"/>
    <mergeCell ref="B55:C55"/>
    <mergeCell ref="P139:S139"/>
    <mergeCell ref="B38:C38"/>
    <mergeCell ref="P140:S140"/>
    <mergeCell ref="B33:C33"/>
    <mergeCell ref="B34:C34"/>
    <mergeCell ref="B68:C68"/>
    <mergeCell ref="B81:C81"/>
    <mergeCell ref="B98:C98"/>
    <mergeCell ref="B121:C121"/>
    <mergeCell ref="P134:S134"/>
    <mergeCell ref="P135:S135"/>
    <mergeCell ref="B53:C53"/>
  </mergeCells>
  <printOptions/>
  <pageMargins left="0.25" right="0" top="0.25" bottom="0.2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2021-02-07T02:51:44Z</cp:lastPrinted>
  <dcterms:created xsi:type="dcterms:W3CDTF">2020-01-25T08:19:02Z</dcterms:created>
  <dcterms:modified xsi:type="dcterms:W3CDTF">2021-02-07T02:53:03Z</dcterms:modified>
  <cp:category/>
  <cp:version/>
  <cp:contentType/>
  <cp:contentStatus/>
</cp:coreProperties>
</file>